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2"/>
  </bookViews>
  <sheets>
    <sheet name="тит.л." sheetId="1" r:id="rId1"/>
    <sheet name="1нед" sheetId="2" r:id="rId2"/>
    <sheet name="2нед" sheetId="3" r:id="rId3"/>
    <sheet name="Лист4" sheetId="4" r:id="rId4"/>
    <sheet name="пробник" sheetId="5" r:id="rId5"/>
  </sheets>
  <definedNames/>
  <calcPr fullCalcOnLoad="1"/>
</workbook>
</file>

<file path=xl/sharedStrings.xml><?xml version="1.0" encoding="utf-8"?>
<sst xmlns="http://schemas.openxmlformats.org/spreadsheetml/2006/main" count="920" uniqueCount="195">
  <si>
    <t>Наименование блюда</t>
  </si>
  <si>
    <t>Масса порции гр.</t>
  </si>
  <si>
    <t>Пищевые вещества</t>
  </si>
  <si>
    <t>Б</t>
  </si>
  <si>
    <t>Ж</t>
  </si>
  <si>
    <t>У</t>
  </si>
  <si>
    <t>Энергет. Ценность</t>
  </si>
  <si>
    <t>В1</t>
  </si>
  <si>
    <t>Витамины (мг)</t>
  </si>
  <si>
    <t>Минеральные вещества</t>
  </si>
  <si>
    <t>Понедельник</t>
  </si>
  <si>
    <t>Завтрак</t>
  </si>
  <si>
    <t>Обед</t>
  </si>
  <si>
    <t>Полдник</t>
  </si>
  <si>
    <t>Ужин</t>
  </si>
  <si>
    <t>II Завтрак</t>
  </si>
  <si>
    <t>С</t>
  </si>
  <si>
    <t>А</t>
  </si>
  <si>
    <t>Е</t>
  </si>
  <si>
    <t>Са</t>
  </si>
  <si>
    <t>Р</t>
  </si>
  <si>
    <t>Мg</t>
  </si>
  <si>
    <t>Fe</t>
  </si>
  <si>
    <t>Кофейный напиток</t>
  </si>
  <si>
    <t>Хлеб ржаной</t>
  </si>
  <si>
    <t>Хлеб пшеничный</t>
  </si>
  <si>
    <t>Плов мясной</t>
  </si>
  <si>
    <t>Вторник</t>
  </si>
  <si>
    <t>Среда</t>
  </si>
  <si>
    <t>Четверг</t>
  </si>
  <si>
    <t>Пятница</t>
  </si>
  <si>
    <t xml:space="preserve">2-я НЕДЕЛЯ </t>
  </si>
  <si>
    <t xml:space="preserve">1-я НЕДЕЛЯ </t>
  </si>
  <si>
    <t>Хлеб пшеничный с маслом</t>
  </si>
  <si>
    <t>Булочка домашняя</t>
  </si>
  <si>
    <t>Омлет натуральный</t>
  </si>
  <si>
    <t>Горошек зеленый</t>
  </si>
  <si>
    <t>ИТОГО</t>
  </si>
  <si>
    <t>Фрукт (яблоко)</t>
  </si>
  <si>
    <t>100</t>
  </si>
  <si>
    <t>Печенье</t>
  </si>
  <si>
    <t>50</t>
  </si>
  <si>
    <t>Капуста тушеная с маслом</t>
  </si>
  <si>
    <t>250</t>
  </si>
  <si>
    <t>150</t>
  </si>
  <si>
    <t>Творожная запеканка</t>
  </si>
  <si>
    <t>Кисель</t>
  </si>
  <si>
    <t>Всего за день:</t>
  </si>
  <si>
    <t>200</t>
  </si>
  <si>
    <t>Каша гречневая молочная с маслом с сах.</t>
  </si>
  <si>
    <t>Какао с молоком</t>
  </si>
  <si>
    <t>90</t>
  </si>
  <si>
    <t>Жаркое по домашнему</t>
  </si>
  <si>
    <t>Винегрет овощной</t>
  </si>
  <si>
    <t>Рыба припущеная</t>
  </si>
  <si>
    <t>Рис отварной с маслом</t>
  </si>
  <si>
    <t>Каша пшеная молочная с маслом с сах.</t>
  </si>
  <si>
    <t>Яйцо</t>
  </si>
  <si>
    <t>Вермишель отварная с маслом</t>
  </si>
  <si>
    <t>Картофельное пюре</t>
  </si>
  <si>
    <t>Каша рисовая молочная с маслом с сах.</t>
  </si>
  <si>
    <t xml:space="preserve">Хлеб пшеничный </t>
  </si>
  <si>
    <t>Хлеб пшеничный с маслом с сыром</t>
  </si>
  <si>
    <t>Суп вермишелевый на курин.б-не</t>
  </si>
  <si>
    <t>Биточки рыбные</t>
  </si>
  <si>
    <t>Каша геркулесовая молоч. с маслом с сах.</t>
  </si>
  <si>
    <t>Макароны отварные с маслом</t>
  </si>
  <si>
    <t>Тефтели мясные</t>
  </si>
  <si>
    <t>80</t>
  </si>
  <si>
    <t>Котлета рыбная</t>
  </si>
  <si>
    <t>Суббота</t>
  </si>
  <si>
    <t>Каша манная молоч. с маслом с сах.</t>
  </si>
  <si>
    <t>Салат из свеклы с маслом</t>
  </si>
  <si>
    <t>Макароны отв.с маслом, сыром</t>
  </si>
  <si>
    <t>Суп овощной на кур. бульоне</t>
  </si>
  <si>
    <t>Гречневая каша с маслом</t>
  </si>
  <si>
    <t>Рыба запеченая с картофелем по русски</t>
  </si>
  <si>
    <t>Свекольник на кур.б-не со сметаной</t>
  </si>
  <si>
    <t>Каша манная молоч. с масл/сах.,"Дружба"</t>
  </si>
  <si>
    <t>УТВЕРЖДАЮ___________</t>
  </si>
  <si>
    <t>лицей-интернат"</t>
  </si>
  <si>
    <t>казенного общеобразовательного учреждения Орловской области</t>
  </si>
  <si>
    <t>"Орловский лицей-интернат"</t>
  </si>
  <si>
    <t>для обучающихся в возрасте 7-11 лет</t>
  </si>
  <si>
    <t>40</t>
  </si>
  <si>
    <t>20/10</t>
  </si>
  <si>
    <t>205</t>
  </si>
  <si>
    <t>1(40)</t>
  </si>
  <si>
    <t>Соленый огурец (помидор)</t>
  </si>
  <si>
    <t>70</t>
  </si>
  <si>
    <t>Хлеб пшеничный с сыром</t>
  </si>
  <si>
    <t>40/28</t>
  </si>
  <si>
    <t xml:space="preserve">Котлета мясная </t>
  </si>
  <si>
    <t>20/10/28</t>
  </si>
  <si>
    <t>Котлета куриная</t>
  </si>
  <si>
    <t>Гречневая каша</t>
  </si>
  <si>
    <t>Катрофель тушеный с мясом</t>
  </si>
  <si>
    <t>обучающиеся 7-11 лет</t>
  </si>
  <si>
    <t>№</t>
  </si>
  <si>
    <t>рецеп</t>
  </si>
  <si>
    <t>средняя</t>
  </si>
  <si>
    <t>Примерное 10-дневное меню</t>
  </si>
  <si>
    <t>Чай с сахаром</t>
  </si>
  <si>
    <t>кофейный напиток</t>
  </si>
  <si>
    <t>Суп гороховый на к/м бульоне</t>
  </si>
  <si>
    <t>Компот из сухофруктовс вит "С"</t>
  </si>
  <si>
    <t>какао с молоком</t>
  </si>
  <si>
    <t>молоко кипяченое</t>
  </si>
  <si>
    <t>Суп крестьянский на к/м бульоне со смет</t>
  </si>
  <si>
    <t>Компот из св.яблок с вит "С"</t>
  </si>
  <si>
    <t>сырники творожные со смет соусом</t>
  </si>
  <si>
    <t>60</t>
  </si>
  <si>
    <t>250/15</t>
  </si>
  <si>
    <t>100/50</t>
  </si>
  <si>
    <t>Салат из моркови и яблок</t>
  </si>
  <si>
    <t>Суп картофельный на к/м бульоне со смет</t>
  </si>
  <si>
    <t>кефир</t>
  </si>
  <si>
    <t>коржик молочный</t>
  </si>
  <si>
    <t>Лечо</t>
  </si>
  <si>
    <t>40/30</t>
  </si>
  <si>
    <t xml:space="preserve">Биточки мясная </t>
  </si>
  <si>
    <t>40/10</t>
  </si>
  <si>
    <t>Каша Дружба молоч. с маслом с сах.</t>
  </si>
  <si>
    <t>Салат из капусты и моркови</t>
  </si>
  <si>
    <t>Сок</t>
  </si>
  <si>
    <t>Пирожок с повидлом</t>
  </si>
  <si>
    <t>Соленый помидор</t>
  </si>
  <si>
    <t>Суп рассольник на к/м б-не со сметаной</t>
  </si>
  <si>
    <t>Суп фасолевый  на к/м бульоне</t>
  </si>
  <si>
    <t>Рыба туш.с овощами</t>
  </si>
  <si>
    <t>Булочка сдобная</t>
  </si>
  <si>
    <t>180</t>
  </si>
  <si>
    <t>Каша манная молочная с маслом с сах.</t>
  </si>
  <si>
    <t>Щи из свеж.капусты  на к/м б-не</t>
  </si>
  <si>
    <t xml:space="preserve">Соленый огурец </t>
  </si>
  <si>
    <t>и.о.директора КОУ ОО "Орловский</t>
  </si>
  <si>
    <t>Е. В. Воротникова</t>
  </si>
  <si>
    <t>54-01</t>
  </si>
  <si>
    <t>54-23</t>
  </si>
  <si>
    <t>54-2ги</t>
  </si>
  <si>
    <t>54-23ги</t>
  </si>
  <si>
    <t>54-13з</t>
  </si>
  <si>
    <t>54-8с</t>
  </si>
  <si>
    <t>54-11м</t>
  </si>
  <si>
    <t>54-1хи</t>
  </si>
  <si>
    <t>54-21ги</t>
  </si>
  <si>
    <t>54-9в</t>
  </si>
  <si>
    <t>54-8г</t>
  </si>
  <si>
    <t>54-4г</t>
  </si>
  <si>
    <t>54-6о</t>
  </si>
  <si>
    <t>54-11с</t>
  </si>
  <si>
    <t>54-9м</t>
  </si>
  <si>
    <t>54-6т</t>
  </si>
  <si>
    <t>54-16з</t>
  </si>
  <si>
    <t>54-7р</t>
  </si>
  <si>
    <t>54-6г</t>
  </si>
  <si>
    <t>54-6к</t>
  </si>
  <si>
    <t>54-19з</t>
  </si>
  <si>
    <t>54-1з</t>
  </si>
  <si>
    <t>54-11з</t>
  </si>
  <si>
    <t>54-4м</t>
  </si>
  <si>
    <t>54-1г</t>
  </si>
  <si>
    <t>54-2в</t>
  </si>
  <si>
    <t>54-3р</t>
  </si>
  <si>
    <t>54-11г</t>
  </si>
  <si>
    <t>54-21к</t>
  </si>
  <si>
    <t>54-</t>
  </si>
  <si>
    <t>54-5м</t>
  </si>
  <si>
    <t>54-1т</t>
  </si>
  <si>
    <t>54-16к</t>
  </si>
  <si>
    <t>54-8з</t>
  </si>
  <si>
    <t>54-15с</t>
  </si>
  <si>
    <t>Котлета мясная</t>
  </si>
  <si>
    <t>54-3г</t>
  </si>
  <si>
    <t>54-9к</t>
  </si>
  <si>
    <t>54-9с</t>
  </si>
  <si>
    <t>54-11р</t>
  </si>
  <si>
    <t>54-1с</t>
  </si>
  <si>
    <t>54-8м</t>
  </si>
  <si>
    <t>54-6м</t>
  </si>
  <si>
    <t>Макароны отварные с маслом с сыром</t>
  </si>
  <si>
    <t xml:space="preserve">для организации питания детей школьного возраста. Москва 2021г. </t>
  </si>
  <si>
    <t>для школьныхобразовательных учреждений, школ-интернатов, детских домов</t>
  </si>
  <si>
    <t>и детских оздоровительных учреждений</t>
  </si>
  <si>
    <t>Пермской государственной медицинской академии</t>
  </si>
  <si>
    <t>Уральский региональный центр питания</t>
  </si>
  <si>
    <t>Сборник  рецептур блюд и типовых меню</t>
  </si>
  <si>
    <t>Сборник технологических нормативов рецептур блюд и кулинарных изделий</t>
  </si>
  <si>
    <t>средняя за две недели</t>
  </si>
  <si>
    <t>II  Ужин</t>
  </si>
  <si>
    <t>Кефир</t>
  </si>
  <si>
    <t>Йогурт</t>
  </si>
  <si>
    <t>Снежок</t>
  </si>
  <si>
    <t>Ряженка</t>
  </si>
  <si>
    <r>
      <t>"_</t>
    </r>
    <r>
      <rPr>
        <u val="single"/>
        <sz val="14"/>
        <color indexed="8"/>
        <rFont val="Times New Roman"/>
        <family val="1"/>
      </rPr>
      <t>28</t>
    </r>
    <r>
      <rPr>
        <sz val="14"/>
        <color indexed="8"/>
        <rFont val="Times New Roman"/>
        <family val="1"/>
      </rPr>
      <t>_"_</t>
    </r>
    <r>
      <rPr>
        <u val="single"/>
        <sz val="14"/>
        <color indexed="8"/>
        <rFont val="Times New Roman"/>
        <family val="1"/>
      </rPr>
      <t>_марта</t>
    </r>
    <r>
      <rPr>
        <sz val="14"/>
        <color indexed="8"/>
        <rFont val="Times New Roman"/>
        <family val="1"/>
      </rPr>
      <t>_2023г.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</si>
</sst>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13" borderId="0" xfId="0" applyFont="1" applyFill="1" applyBorder="1" applyAlignment="1">
      <alignment/>
    </xf>
    <xf numFmtId="0" fontId="45" fillId="13" borderId="0" xfId="0" applyFont="1" applyFill="1" applyBorder="1" applyAlignment="1">
      <alignment horizontal="center"/>
    </xf>
    <xf numFmtId="0" fontId="43" fillId="13" borderId="14" xfId="0" applyFont="1" applyFill="1" applyBorder="1" applyAlignment="1">
      <alignment horizontal="center"/>
    </xf>
    <xf numFmtId="0" fontId="45" fillId="13" borderId="15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4" xfId="0" applyFont="1" applyBorder="1" applyAlignment="1">
      <alignment horizontal="right" wrapText="1"/>
    </xf>
    <xf numFmtId="0" fontId="45" fillId="13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6" fillId="0" borderId="17" xfId="0" applyFont="1" applyBorder="1" applyAlignment="1">
      <alignment/>
    </xf>
    <xf numFmtId="0" fontId="44" fillId="0" borderId="18" xfId="0" applyFont="1" applyBorder="1" applyAlignment="1">
      <alignment horizontal="center" vertical="center" wrapText="1"/>
    </xf>
    <xf numFmtId="0" fontId="45" fillId="13" borderId="19" xfId="0" applyFont="1" applyFill="1" applyBorder="1" applyAlignment="1">
      <alignment/>
    </xf>
    <xf numFmtId="49" fontId="45" fillId="0" borderId="19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13" borderId="19" xfId="0" applyFont="1" applyFill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/>
    </xf>
    <xf numFmtId="0" fontId="45" fillId="13" borderId="14" xfId="0" applyFont="1" applyFill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13" borderId="14" xfId="0" applyFont="1" applyFill="1" applyBorder="1" applyAlignment="1">
      <alignment horizontal="center"/>
    </xf>
    <xf numFmtId="0" fontId="45" fillId="13" borderId="24" xfId="0" applyFont="1" applyFill="1" applyBorder="1" applyAlignment="1">
      <alignment/>
    </xf>
    <xf numFmtId="0" fontId="45" fillId="13" borderId="25" xfId="0" applyFont="1" applyFill="1" applyBorder="1" applyAlignment="1">
      <alignment/>
    </xf>
    <xf numFmtId="0" fontId="45" fillId="13" borderId="26" xfId="0" applyFont="1" applyFill="1" applyBorder="1" applyAlignment="1">
      <alignment/>
    </xf>
    <xf numFmtId="0" fontId="45" fillId="13" borderId="27" xfId="0" applyFont="1" applyFill="1" applyBorder="1" applyAlignment="1">
      <alignment/>
    </xf>
    <xf numFmtId="0" fontId="33" fillId="0" borderId="28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17" xfId="0" applyBorder="1" applyAlignment="1">
      <alignment/>
    </xf>
    <xf numFmtId="0" fontId="47" fillId="0" borderId="0" xfId="0" applyFont="1" applyAlignment="1">
      <alignment/>
    </xf>
    <xf numFmtId="49" fontId="45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33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46" fillId="0" borderId="30" xfId="0" applyFont="1" applyBorder="1" applyAlignment="1">
      <alignment horizontal="right"/>
    </xf>
    <xf numFmtId="0" fontId="33" fillId="0" borderId="30" xfId="0" applyFont="1" applyBorder="1" applyAlignment="1">
      <alignment/>
    </xf>
    <xf numFmtId="2" fontId="33" fillId="0" borderId="30" xfId="0" applyNumberFormat="1" applyFont="1" applyBorder="1" applyAlignment="1">
      <alignment horizontal="center"/>
    </xf>
    <xf numFmtId="170" fontId="45" fillId="0" borderId="14" xfId="42" applyFont="1" applyBorder="1" applyAlignment="1">
      <alignment/>
    </xf>
    <xf numFmtId="170" fontId="45" fillId="0" borderId="14" xfId="42" applyFont="1" applyBorder="1" applyAlignment="1">
      <alignment horizontal="center"/>
    </xf>
    <xf numFmtId="170" fontId="0" fillId="0" borderId="0" xfId="42" applyFont="1" applyAlignment="1">
      <alignment/>
    </xf>
    <xf numFmtId="0" fontId="0" fillId="0" borderId="0" xfId="0" applyAlignment="1">
      <alignment horizontal="center"/>
    </xf>
    <xf numFmtId="170" fontId="45" fillId="0" borderId="14" xfId="42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2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7" sqref="B7"/>
    </sheetView>
  </sheetViews>
  <sheetFormatPr defaultColWidth="54.140625" defaultRowHeight="15"/>
  <cols>
    <col min="1" max="1" width="85.421875" style="48" customWidth="1"/>
    <col min="2" max="2" width="43.8515625" style="48" customWidth="1"/>
    <col min="3" max="16384" width="54.140625" style="48" customWidth="1"/>
  </cols>
  <sheetData>
    <row r="1" ht="18.75">
      <c r="B1" s="48" t="s">
        <v>79</v>
      </c>
    </row>
    <row r="3" ht="18.75">
      <c r="B3" s="48" t="s">
        <v>135</v>
      </c>
    </row>
    <row r="4" ht="18.75">
      <c r="B4" s="48" t="s">
        <v>80</v>
      </c>
    </row>
    <row r="5" ht="18.75">
      <c r="B5" s="48" t="s">
        <v>136</v>
      </c>
    </row>
    <row r="6" ht="18.75">
      <c r="B6" s="48" t="s">
        <v>194</v>
      </c>
    </row>
    <row r="11" spans="1:2" ht="18.75">
      <c r="A11" s="71" t="s">
        <v>101</v>
      </c>
      <c r="B11" s="71"/>
    </row>
    <row r="12" spans="1:2" ht="18.75">
      <c r="A12" s="71" t="s">
        <v>83</v>
      </c>
      <c r="B12" s="71"/>
    </row>
    <row r="13" spans="1:2" ht="18.75">
      <c r="A13" s="71" t="s">
        <v>81</v>
      </c>
      <c r="B13" s="71"/>
    </row>
    <row r="14" spans="1:2" ht="18.75">
      <c r="A14" s="71" t="s">
        <v>82</v>
      </c>
      <c r="B14" s="71"/>
    </row>
    <row r="15" spans="1:2" ht="18.75">
      <c r="A15" s="70"/>
      <c r="B15" s="70"/>
    </row>
    <row r="16" spans="1:2" ht="18.75">
      <c r="A16" s="71"/>
      <c r="B16" s="71"/>
    </row>
    <row r="17" spans="1:2" ht="18.75">
      <c r="A17" s="71" t="s">
        <v>186</v>
      </c>
      <c r="B17" s="71"/>
    </row>
    <row r="18" spans="1:2" ht="18.75">
      <c r="A18" s="71" t="s">
        <v>181</v>
      </c>
      <c r="B18" s="71"/>
    </row>
    <row r="19" spans="1:2" ht="18.75">
      <c r="A19" s="71" t="s">
        <v>187</v>
      </c>
      <c r="B19" s="71"/>
    </row>
    <row r="20" spans="1:2" ht="18.75">
      <c r="A20" s="71" t="s">
        <v>182</v>
      </c>
      <c r="B20" s="71"/>
    </row>
    <row r="21" spans="1:2" ht="18.75">
      <c r="A21" s="71" t="s">
        <v>183</v>
      </c>
      <c r="B21" s="71"/>
    </row>
    <row r="22" spans="1:2" ht="18.75">
      <c r="A22" s="71" t="s">
        <v>184</v>
      </c>
      <c r="B22" s="71"/>
    </row>
    <row r="23" spans="1:2" ht="18.75">
      <c r="A23" s="71" t="s">
        <v>185</v>
      </c>
      <c r="B23" s="71"/>
    </row>
  </sheetData>
  <sheetProtection/>
  <mergeCells count="12">
    <mergeCell ref="A22:B22"/>
    <mergeCell ref="A23:B23"/>
    <mergeCell ref="A21:B21"/>
    <mergeCell ref="A19:B19"/>
    <mergeCell ref="A20:B20"/>
    <mergeCell ref="A11:B11"/>
    <mergeCell ref="A13:B13"/>
    <mergeCell ref="A14:B14"/>
    <mergeCell ref="A16:B16"/>
    <mergeCell ref="A17:B17"/>
    <mergeCell ref="A18:B18"/>
    <mergeCell ref="A12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zoomScalePageLayoutView="0" workbookViewId="0" topLeftCell="A1">
      <pane ySplit="4" topLeftCell="A177" activePane="bottomLeft" state="frozen"/>
      <selection pane="topLeft" activeCell="A1" sqref="A1"/>
      <selection pane="bottomLeft" activeCell="N199" sqref="N199"/>
    </sheetView>
  </sheetViews>
  <sheetFormatPr defaultColWidth="9.140625" defaultRowHeight="15"/>
  <cols>
    <col min="1" max="1" width="38.140625" style="0" customWidth="1"/>
    <col min="2" max="2" width="8.140625" style="0" customWidth="1"/>
    <col min="3" max="3" width="7.57421875" style="0" customWidth="1"/>
    <col min="4" max="4" width="7.8515625" style="0" customWidth="1"/>
    <col min="5" max="5" width="8.28125" style="0" customWidth="1"/>
    <col min="6" max="6" width="8.140625" style="0" customWidth="1"/>
    <col min="7" max="14" width="7.28125" style="0" customWidth="1"/>
    <col min="15" max="15" width="7.421875" style="0" customWidth="1"/>
  </cols>
  <sheetData>
    <row r="1" spans="1:14" ht="18.75">
      <c r="A1" s="1" t="s">
        <v>32</v>
      </c>
      <c r="B1" s="49" t="s">
        <v>97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6.5" customHeight="1" thickBot="1">
      <c r="A2" s="2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5" customHeight="1">
      <c r="A3" s="72" t="s">
        <v>0</v>
      </c>
      <c r="B3" s="82" t="s">
        <v>1</v>
      </c>
      <c r="C3" s="84" t="s">
        <v>2</v>
      </c>
      <c r="D3" s="76"/>
      <c r="E3" s="85"/>
      <c r="F3" s="86" t="s">
        <v>6</v>
      </c>
      <c r="G3" s="80" t="s">
        <v>8</v>
      </c>
      <c r="H3" s="78"/>
      <c r="I3" s="78"/>
      <c r="J3" s="81"/>
      <c r="K3" s="77" t="s">
        <v>9</v>
      </c>
      <c r="L3" s="78"/>
      <c r="M3" s="78"/>
      <c r="N3" s="79"/>
      <c r="O3" s="51" t="s">
        <v>98</v>
      </c>
    </row>
    <row r="4" spans="1:15" ht="23.25" customHeight="1" thickBot="1">
      <c r="A4" s="73"/>
      <c r="B4" s="83"/>
      <c r="C4" s="3" t="s">
        <v>3</v>
      </c>
      <c r="D4" s="4" t="s">
        <v>4</v>
      </c>
      <c r="E4" s="5" t="s">
        <v>5</v>
      </c>
      <c r="F4" s="87"/>
      <c r="G4" s="3" t="s">
        <v>7</v>
      </c>
      <c r="H4" s="4" t="s">
        <v>16</v>
      </c>
      <c r="I4" s="4" t="s">
        <v>17</v>
      </c>
      <c r="J4" s="5" t="s">
        <v>18</v>
      </c>
      <c r="K4" s="23" t="s">
        <v>19</v>
      </c>
      <c r="L4" s="4" t="s">
        <v>20</v>
      </c>
      <c r="M4" s="4" t="s">
        <v>21</v>
      </c>
      <c r="N4" s="31" t="s">
        <v>22</v>
      </c>
      <c r="O4" s="30" t="s">
        <v>99</v>
      </c>
    </row>
    <row r="5" spans="1:15" ht="15.75">
      <c r="A5" s="11" t="s">
        <v>11</v>
      </c>
      <c r="B5" s="33"/>
      <c r="C5" s="33"/>
      <c r="D5" s="9"/>
      <c r="E5" s="12"/>
      <c r="F5" s="39"/>
      <c r="G5" s="33"/>
      <c r="H5" s="9"/>
      <c r="I5" s="9"/>
      <c r="J5" s="12"/>
      <c r="K5" s="39"/>
      <c r="L5" s="39"/>
      <c r="M5" s="39"/>
      <c r="N5" s="39"/>
      <c r="O5" s="29"/>
    </row>
    <row r="6" spans="1:15" ht="15">
      <c r="A6" s="13" t="s">
        <v>35</v>
      </c>
      <c r="B6" s="45" t="s">
        <v>44</v>
      </c>
      <c r="C6" s="34">
        <v>12.7</v>
      </c>
      <c r="D6" s="8">
        <v>19.2</v>
      </c>
      <c r="E6" s="14">
        <v>3.2</v>
      </c>
      <c r="F6" s="8">
        <v>237</v>
      </c>
      <c r="G6" s="34">
        <v>0.07</v>
      </c>
      <c r="H6" s="8">
        <v>0.3</v>
      </c>
      <c r="I6" s="8">
        <v>116</v>
      </c>
      <c r="J6" s="14">
        <v>0.7</v>
      </c>
      <c r="K6" s="8">
        <v>198</v>
      </c>
      <c r="L6" s="8">
        <v>102</v>
      </c>
      <c r="M6" s="8">
        <v>10</v>
      </c>
      <c r="N6" s="8">
        <v>0.1</v>
      </c>
      <c r="O6" s="64" t="s">
        <v>137</v>
      </c>
    </row>
    <row r="7" spans="1:15" ht="15">
      <c r="A7" s="15" t="s">
        <v>36</v>
      </c>
      <c r="B7" s="45" t="s">
        <v>68</v>
      </c>
      <c r="C7" s="34">
        <v>2.4</v>
      </c>
      <c r="D7" s="8">
        <v>0.2</v>
      </c>
      <c r="E7" s="14">
        <v>4.8</v>
      </c>
      <c r="F7" s="8">
        <v>29.6</v>
      </c>
      <c r="G7" s="34">
        <v>0.02</v>
      </c>
      <c r="H7" s="8">
        <v>1.54</v>
      </c>
      <c r="I7" s="8">
        <v>0.04</v>
      </c>
      <c r="J7" s="14">
        <v>0.04</v>
      </c>
      <c r="K7" s="8">
        <v>29.6</v>
      </c>
      <c r="L7" s="8">
        <v>28.6</v>
      </c>
      <c r="M7" s="8">
        <v>9</v>
      </c>
      <c r="N7" s="8">
        <v>0.06</v>
      </c>
      <c r="O7" s="64" t="s">
        <v>138</v>
      </c>
    </row>
    <row r="8" spans="1:15" ht="15">
      <c r="A8" s="15" t="s">
        <v>102</v>
      </c>
      <c r="B8" s="45" t="s">
        <v>48</v>
      </c>
      <c r="C8" s="34">
        <v>0.2</v>
      </c>
      <c r="D8" s="8"/>
      <c r="E8" s="14">
        <v>6.5</v>
      </c>
      <c r="F8" s="8">
        <v>26.8</v>
      </c>
      <c r="G8" s="34"/>
      <c r="H8" s="8">
        <v>0.04</v>
      </c>
      <c r="I8" s="8">
        <v>0.3</v>
      </c>
      <c r="J8" s="14"/>
      <c r="K8" s="8">
        <v>4.5</v>
      </c>
      <c r="L8" s="8">
        <v>7.2</v>
      </c>
      <c r="M8" s="8">
        <v>3.8</v>
      </c>
      <c r="N8" s="8">
        <v>0.7</v>
      </c>
      <c r="O8" s="64" t="s">
        <v>139</v>
      </c>
    </row>
    <row r="9" spans="1:15" ht="15">
      <c r="A9" s="15" t="s">
        <v>33</v>
      </c>
      <c r="B9" s="45" t="s">
        <v>85</v>
      </c>
      <c r="C9" s="34">
        <v>1.6</v>
      </c>
      <c r="D9" s="8">
        <v>5</v>
      </c>
      <c r="E9" s="14">
        <v>18.2</v>
      </c>
      <c r="F9" s="8">
        <v>119.2</v>
      </c>
      <c r="G9" s="34">
        <v>0.05</v>
      </c>
      <c r="H9" s="8">
        <v>0</v>
      </c>
      <c r="I9" s="8">
        <v>40</v>
      </c>
      <c r="J9" s="14">
        <v>0.5</v>
      </c>
      <c r="K9" s="8">
        <v>10</v>
      </c>
      <c r="L9" s="8">
        <v>30</v>
      </c>
      <c r="M9" s="8">
        <v>10</v>
      </c>
      <c r="N9" s="8">
        <v>0.5</v>
      </c>
      <c r="O9" s="64" t="s">
        <v>157</v>
      </c>
    </row>
    <row r="10" spans="1:15" ht="15">
      <c r="A10" s="15" t="s">
        <v>61</v>
      </c>
      <c r="B10" s="45" t="s">
        <v>84</v>
      </c>
      <c r="C10" s="35">
        <v>3</v>
      </c>
      <c r="D10" s="7">
        <v>0.82</v>
      </c>
      <c r="E10" s="16">
        <v>23.8</v>
      </c>
      <c r="F10" s="7">
        <v>94.4</v>
      </c>
      <c r="G10" s="35">
        <v>0.03</v>
      </c>
      <c r="H10" s="7">
        <v>0</v>
      </c>
      <c r="I10" s="7"/>
      <c r="J10" s="16">
        <v>0.4</v>
      </c>
      <c r="K10" s="7">
        <v>8</v>
      </c>
      <c r="L10" s="7">
        <v>30</v>
      </c>
      <c r="M10" s="7">
        <v>10</v>
      </c>
      <c r="N10" s="7">
        <v>0.5</v>
      </c>
      <c r="O10" s="65"/>
    </row>
    <row r="11" spans="1:15" ht="15">
      <c r="A11" s="17" t="s">
        <v>37</v>
      </c>
      <c r="B11" s="34"/>
      <c r="C11" s="34">
        <f aca="true" t="shared" si="0" ref="C11:N11">SUM(C6:C10)</f>
        <v>19.9</v>
      </c>
      <c r="D11" s="8">
        <f t="shared" si="0"/>
        <v>25.22</v>
      </c>
      <c r="E11" s="14">
        <f t="shared" si="0"/>
        <v>56.5</v>
      </c>
      <c r="F11" s="8">
        <f t="shared" si="0"/>
        <v>507</v>
      </c>
      <c r="G11" s="34">
        <f t="shared" si="0"/>
        <v>0.17</v>
      </c>
      <c r="H11" s="8">
        <f t="shared" si="0"/>
        <v>1.8800000000000001</v>
      </c>
      <c r="I11" s="8">
        <f t="shared" si="0"/>
        <v>156.34</v>
      </c>
      <c r="J11" s="14">
        <f t="shared" si="0"/>
        <v>1.6400000000000001</v>
      </c>
      <c r="K11" s="8">
        <f t="shared" si="0"/>
        <v>250.1</v>
      </c>
      <c r="L11" s="8">
        <f t="shared" si="0"/>
        <v>197.79999999999998</v>
      </c>
      <c r="M11" s="8">
        <f t="shared" si="0"/>
        <v>42.8</v>
      </c>
      <c r="N11" s="8">
        <f t="shared" si="0"/>
        <v>1.8599999999999999</v>
      </c>
      <c r="O11" s="64"/>
    </row>
    <row r="12" spans="1:15" ht="14.25" customHeight="1">
      <c r="A12" s="11" t="s">
        <v>15</v>
      </c>
      <c r="B12" s="36"/>
      <c r="C12" s="36"/>
      <c r="D12" s="10"/>
      <c r="E12" s="18"/>
      <c r="F12" s="10"/>
      <c r="G12" s="36"/>
      <c r="H12" s="10"/>
      <c r="I12" s="10"/>
      <c r="J12" s="18"/>
      <c r="K12" s="10"/>
      <c r="L12" s="10"/>
      <c r="M12" s="10"/>
      <c r="N12" s="10"/>
      <c r="O12" s="64"/>
    </row>
    <row r="13" spans="1:15" ht="15" hidden="1">
      <c r="A13" s="13"/>
      <c r="B13" s="45"/>
      <c r="C13" s="34"/>
      <c r="D13" s="8"/>
      <c r="E13" s="14"/>
      <c r="F13" s="8"/>
      <c r="G13" s="34"/>
      <c r="H13" s="8"/>
      <c r="I13" s="8"/>
      <c r="J13" s="14"/>
      <c r="K13" s="8"/>
      <c r="L13" s="8"/>
      <c r="M13" s="8"/>
      <c r="N13" s="8"/>
      <c r="O13" s="64"/>
    </row>
    <row r="14" spans="1:15" ht="15">
      <c r="A14" s="13" t="s">
        <v>103</v>
      </c>
      <c r="B14" s="45">
        <v>200</v>
      </c>
      <c r="C14" s="34">
        <v>3.8</v>
      </c>
      <c r="D14" s="8">
        <v>3.5</v>
      </c>
      <c r="E14" s="14">
        <v>11.2</v>
      </c>
      <c r="F14" s="8">
        <v>91.2</v>
      </c>
      <c r="G14" s="34">
        <v>0.03</v>
      </c>
      <c r="H14" s="8">
        <v>0.52</v>
      </c>
      <c r="I14" s="8">
        <v>0.13</v>
      </c>
      <c r="J14" s="14">
        <v>0.4</v>
      </c>
      <c r="K14" s="8">
        <v>111</v>
      </c>
      <c r="L14" s="8">
        <v>107</v>
      </c>
      <c r="M14" s="8">
        <v>30.7</v>
      </c>
      <c r="N14" s="8">
        <v>1.1</v>
      </c>
      <c r="O14" s="64" t="s">
        <v>140</v>
      </c>
    </row>
    <row r="15" spans="1:15" ht="15">
      <c r="A15" s="15" t="s">
        <v>40</v>
      </c>
      <c r="B15" s="45" t="s">
        <v>41</v>
      </c>
      <c r="C15" s="35">
        <v>1.1</v>
      </c>
      <c r="D15" s="7">
        <v>1.6</v>
      </c>
      <c r="E15" s="16">
        <v>20.4</v>
      </c>
      <c r="F15" s="7">
        <v>125</v>
      </c>
      <c r="G15" s="35">
        <v>0.03</v>
      </c>
      <c r="H15" s="7"/>
      <c r="I15" s="7">
        <v>6</v>
      </c>
      <c r="J15" s="16">
        <v>2.1</v>
      </c>
      <c r="K15" s="7">
        <v>49</v>
      </c>
      <c r="L15" s="7">
        <v>14</v>
      </c>
      <c r="M15" s="7">
        <v>2</v>
      </c>
      <c r="N15" s="7"/>
      <c r="O15" s="65"/>
    </row>
    <row r="16" spans="1:15" ht="15">
      <c r="A16" s="17" t="s">
        <v>37</v>
      </c>
      <c r="B16" s="46"/>
      <c r="C16" s="34">
        <f>SUM(C13:C15)</f>
        <v>4.9</v>
      </c>
      <c r="D16" s="8">
        <f aca="true" t="shared" si="1" ref="D16:N16">SUM(D13:D15)</f>
        <v>5.1</v>
      </c>
      <c r="E16" s="14">
        <f t="shared" si="1"/>
        <v>31.599999999999998</v>
      </c>
      <c r="F16" s="8">
        <f t="shared" si="1"/>
        <v>216.2</v>
      </c>
      <c r="G16" s="34">
        <f t="shared" si="1"/>
        <v>0.06</v>
      </c>
      <c r="H16" s="8">
        <f t="shared" si="1"/>
        <v>0.52</v>
      </c>
      <c r="I16" s="8">
        <f t="shared" si="1"/>
        <v>6.13</v>
      </c>
      <c r="J16" s="14">
        <f t="shared" si="1"/>
        <v>2.5</v>
      </c>
      <c r="K16" s="8">
        <f t="shared" si="1"/>
        <v>160</v>
      </c>
      <c r="L16" s="8">
        <f t="shared" si="1"/>
        <v>121</v>
      </c>
      <c r="M16" s="8">
        <f t="shared" si="1"/>
        <v>32.7</v>
      </c>
      <c r="N16" s="8">
        <f t="shared" si="1"/>
        <v>1.1</v>
      </c>
      <c r="O16" s="64"/>
    </row>
    <row r="17" spans="1:15" ht="15.75">
      <c r="A17" s="11" t="s">
        <v>12</v>
      </c>
      <c r="B17" s="36"/>
      <c r="C17" s="33"/>
      <c r="D17" s="9"/>
      <c r="E17" s="12"/>
      <c r="F17" s="9"/>
      <c r="G17" s="33"/>
      <c r="H17" s="9"/>
      <c r="I17" s="9"/>
      <c r="J17" s="12"/>
      <c r="K17" s="9"/>
      <c r="L17" s="9"/>
      <c r="M17" s="9"/>
      <c r="N17" s="9"/>
      <c r="O17" s="64"/>
    </row>
    <row r="18" spans="1:15" ht="15">
      <c r="A18" s="13" t="s">
        <v>72</v>
      </c>
      <c r="B18" s="45" t="s">
        <v>68</v>
      </c>
      <c r="C18" s="34">
        <v>1.04</v>
      </c>
      <c r="D18" s="8">
        <v>2.6</v>
      </c>
      <c r="E18" s="14">
        <v>4.08</v>
      </c>
      <c r="F18" s="8">
        <v>60.8</v>
      </c>
      <c r="G18" s="34">
        <v>0.01</v>
      </c>
      <c r="H18" s="8">
        <v>3</v>
      </c>
      <c r="I18" s="8">
        <v>0.9</v>
      </c>
      <c r="J18" s="14">
        <v>0.1</v>
      </c>
      <c r="K18" s="8">
        <v>40.2</v>
      </c>
      <c r="L18" s="8">
        <v>28.7</v>
      </c>
      <c r="M18" s="8">
        <v>4.5</v>
      </c>
      <c r="N18" s="8">
        <v>0.01</v>
      </c>
      <c r="O18" s="64" t="s">
        <v>141</v>
      </c>
    </row>
    <row r="19" spans="1:15" ht="15">
      <c r="A19" s="15" t="s">
        <v>104</v>
      </c>
      <c r="B19" s="45" t="s">
        <v>43</v>
      </c>
      <c r="C19" s="34">
        <v>9</v>
      </c>
      <c r="D19" s="8">
        <v>6</v>
      </c>
      <c r="E19" s="14">
        <v>10.2</v>
      </c>
      <c r="F19" s="8">
        <v>166</v>
      </c>
      <c r="G19" s="34">
        <v>0.18</v>
      </c>
      <c r="H19" s="8">
        <v>3.95</v>
      </c>
      <c r="I19" s="8">
        <v>121.5</v>
      </c>
      <c r="J19" s="14">
        <v>0.05</v>
      </c>
      <c r="K19" s="8">
        <v>65.6</v>
      </c>
      <c r="L19" s="8">
        <v>50</v>
      </c>
      <c r="M19" s="8">
        <v>16.2</v>
      </c>
      <c r="N19" s="8">
        <v>0.08</v>
      </c>
      <c r="O19" s="64" t="s">
        <v>142</v>
      </c>
    </row>
    <row r="20" spans="1:15" ht="15">
      <c r="A20" s="15" t="s">
        <v>26</v>
      </c>
      <c r="B20" s="45" t="s">
        <v>43</v>
      </c>
      <c r="C20" s="34">
        <v>9.1</v>
      </c>
      <c r="D20" s="8">
        <v>12.3</v>
      </c>
      <c r="E20" s="14">
        <v>20.4</v>
      </c>
      <c r="F20" s="8">
        <v>385</v>
      </c>
      <c r="G20" s="34">
        <v>0.19</v>
      </c>
      <c r="H20" s="8">
        <v>0.9</v>
      </c>
      <c r="I20" s="8">
        <v>239.2</v>
      </c>
      <c r="J20" s="14">
        <v>0.14</v>
      </c>
      <c r="K20" s="8">
        <v>124</v>
      </c>
      <c r="L20" s="8">
        <v>141</v>
      </c>
      <c r="M20" s="8">
        <v>25</v>
      </c>
      <c r="N20" s="8">
        <v>0.8</v>
      </c>
      <c r="O20" s="64" t="s">
        <v>143</v>
      </c>
    </row>
    <row r="21" spans="1:15" ht="15">
      <c r="A21" s="15" t="s">
        <v>105</v>
      </c>
      <c r="B21" s="45">
        <v>200</v>
      </c>
      <c r="C21" s="34">
        <v>0.5</v>
      </c>
      <c r="D21" s="8">
        <v>0</v>
      </c>
      <c r="E21" s="14">
        <v>19.8</v>
      </c>
      <c r="F21" s="8">
        <v>81</v>
      </c>
      <c r="G21" s="34"/>
      <c r="H21" s="8"/>
      <c r="I21" s="8">
        <v>15</v>
      </c>
      <c r="J21" s="14">
        <v>0.05</v>
      </c>
      <c r="K21" s="8">
        <v>50</v>
      </c>
      <c r="L21" s="8">
        <v>4</v>
      </c>
      <c r="M21" s="8">
        <v>2</v>
      </c>
      <c r="N21" s="8">
        <v>0.1</v>
      </c>
      <c r="O21" s="64" t="s">
        <v>144</v>
      </c>
    </row>
    <row r="22" spans="1:15" ht="15">
      <c r="A22" s="15" t="s">
        <v>25</v>
      </c>
      <c r="B22" s="45" t="s">
        <v>84</v>
      </c>
      <c r="C22" s="34">
        <v>3</v>
      </c>
      <c r="D22" s="8">
        <v>0.82</v>
      </c>
      <c r="E22" s="14">
        <v>23.8</v>
      </c>
      <c r="F22" s="8">
        <v>94.4</v>
      </c>
      <c r="G22" s="34">
        <v>0.03</v>
      </c>
      <c r="H22" s="8">
        <v>0</v>
      </c>
      <c r="I22" s="8">
        <v>0</v>
      </c>
      <c r="J22" s="14">
        <v>0.4</v>
      </c>
      <c r="K22" s="8">
        <v>8</v>
      </c>
      <c r="L22" s="8">
        <v>30</v>
      </c>
      <c r="M22" s="8">
        <v>10</v>
      </c>
      <c r="N22" s="8">
        <v>0.5</v>
      </c>
      <c r="O22" s="64"/>
    </row>
    <row r="23" spans="1:15" ht="15">
      <c r="A23" s="15" t="s">
        <v>24</v>
      </c>
      <c r="B23" s="45" t="s">
        <v>68</v>
      </c>
      <c r="C23" s="35">
        <v>6.8</v>
      </c>
      <c r="D23" s="7">
        <v>1</v>
      </c>
      <c r="E23" s="16">
        <v>34</v>
      </c>
      <c r="F23" s="7">
        <v>181</v>
      </c>
      <c r="G23" s="35">
        <v>0.2</v>
      </c>
      <c r="H23" s="7">
        <v>0</v>
      </c>
      <c r="I23" s="7">
        <v>3</v>
      </c>
      <c r="J23" s="16">
        <v>2</v>
      </c>
      <c r="K23" s="7">
        <v>25</v>
      </c>
      <c r="L23" s="7">
        <v>120</v>
      </c>
      <c r="M23" s="7">
        <v>40</v>
      </c>
      <c r="N23" s="7">
        <v>3</v>
      </c>
      <c r="O23" s="65"/>
    </row>
    <row r="24" spans="1:15" ht="15">
      <c r="A24" s="17" t="s">
        <v>37</v>
      </c>
      <c r="B24" s="34"/>
      <c r="C24" s="34">
        <f aca="true" t="shared" si="2" ref="C24:N24">SUM(C18:C23)</f>
        <v>29.44</v>
      </c>
      <c r="D24" s="8">
        <f t="shared" si="2"/>
        <v>22.72</v>
      </c>
      <c r="E24" s="14">
        <f t="shared" si="2"/>
        <v>112.28</v>
      </c>
      <c r="F24" s="8">
        <f t="shared" si="2"/>
        <v>968.1999999999999</v>
      </c>
      <c r="G24" s="34">
        <f t="shared" si="2"/>
        <v>0.6100000000000001</v>
      </c>
      <c r="H24" s="8">
        <f t="shared" si="2"/>
        <v>7.8500000000000005</v>
      </c>
      <c r="I24" s="8">
        <f t="shared" si="2"/>
        <v>379.6</v>
      </c>
      <c r="J24" s="14">
        <f t="shared" si="2"/>
        <v>2.74</v>
      </c>
      <c r="K24" s="8">
        <f t="shared" si="2"/>
        <v>312.8</v>
      </c>
      <c r="L24" s="8">
        <f t="shared" si="2"/>
        <v>373.7</v>
      </c>
      <c r="M24" s="8">
        <f t="shared" si="2"/>
        <v>97.7</v>
      </c>
      <c r="N24" s="8">
        <f t="shared" si="2"/>
        <v>4.49</v>
      </c>
      <c r="O24" s="64"/>
    </row>
    <row r="25" spans="1:15" ht="15.75">
      <c r="A25" s="11" t="s">
        <v>13</v>
      </c>
      <c r="B25" s="36"/>
      <c r="C25" s="33"/>
      <c r="D25" s="9"/>
      <c r="E25" s="12"/>
      <c r="F25" s="9"/>
      <c r="G25" s="33"/>
      <c r="H25" s="9"/>
      <c r="I25" s="9"/>
      <c r="J25" s="12"/>
      <c r="K25" s="9"/>
      <c r="L25" s="9"/>
      <c r="M25" s="9"/>
      <c r="N25" s="9"/>
      <c r="O25" s="64"/>
    </row>
    <row r="26" spans="1:15" ht="15">
      <c r="A26" s="13" t="s">
        <v>106</v>
      </c>
      <c r="B26" s="45">
        <v>200</v>
      </c>
      <c r="C26" s="34">
        <v>4.6</v>
      </c>
      <c r="D26" s="8">
        <v>4.4</v>
      </c>
      <c r="E26" s="14">
        <v>12.5</v>
      </c>
      <c r="F26" s="8">
        <v>107.2</v>
      </c>
      <c r="G26" s="34">
        <v>0.04</v>
      </c>
      <c r="H26" s="8">
        <v>0.68</v>
      </c>
      <c r="I26" s="8">
        <v>17.25</v>
      </c>
      <c r="J26" s="14">
        <v>0.17</v>
      </c>
      <c r="K26" s="8">
        <v>143</v>
      </c>
      <c r="L26" s="8">
        <v>130</v>
      </c>
      <c r="M26" s="8">
        <v>34.3</v>
      </c>
      <c r="N26" s="8">
        <v>1.1</v>
      </c>
      <c r="O26" s="64" t="s">
        <v>145</v>
      </c>
    </row>
    <row r="27" spans="1:15" ht="15">
      <c r="A27" s="15" t="s">
        <v>34</v>
      </c>
      <c r="B27" s="45">
        <v>70</v>
      </c>
      <c r="C27" s="34">
        <v>2</v>
      </c>
      <c r="D27" s="8">
        <v>4.6</v>
      </c>
      <c r="E27" s="14">
        <v>28.6</v>
      </c>
      <c r="F27" s="8">
        <v>180</v>
      </c>
      <c r="G27" s="34">
        <v>0.05</v>
      </c>
      <c r="H27" s="8"/>
      <c r="I27" s="8">
        <v>9.2</v>
      </c>
      <c r="J27" s="14">
        <v>0.09</v>
      </c>
      <c r="K27" s="8">
        <v>94</v>
      </c>
      <c r="L27" s="8">
        <v>10.5</v>
      </c>
      <c r="M27" s="8">
        <v>4.2</v>
      </c>
      <c r="N27" s="8">
        <v>0.2</v>
      </c>
      <c r="O27" s="64" t="s">
        <v>146</v>
      </c>
    </row>
    <row r="28" spans="1:15" ht="15">
      <c r="A28" s="15" t="s">
        <v>38</v>
      </c>
      <c r="B28" s="45">
        <v>200</v>
      </c>
      <c r="C28" s="35">
        <v>0.6</v>
      </c>
      <c r="D28" s="7">
        <v>0.6</v>
      </c>
      <c r="E28" s="16">
        <v>16.5</v>
      </c>
      <c r="F28" s="7">
        <v>70.5</v>
      </c>
      <c r="G28" s="35"/>
      <c r="H28" s="7">
        <v>28.6</v>
      </c>
      <c r="I28" s="7">
        <v>8.8</v>
      </c>
      <c r="J28" s="16">
        <v>0.9</v>
      </c>
      <c r="K28" s="7">
        <v>29.5</v>
      </c>
      <c r="L28" s="7">
        <v>18.5</v>
      </c>
      <c r="M28" s="7">
        <v>13.2</v>
      </c>
      <c r="N28" s="7">
        <v>1.5</v>
      </c>
      <c r="O28" s="65"/>
    </row>
    <row r="29" spans="1:15" ht="15">
      <c r="A29" s="17" t="s">
        <v>37</v>
      </c>
      <c r="B29" s="46"/>
      <c r="C29" s="34">
        <f>SUM(C26:C28)</f>
        <v>7.199999999999999</v>
      </c>
      <c r="D29" s="8">
        <f aca="true" t="shared" si="3" ref="D29:N29">SUM(D26:D28)</f>
        <v>9.6</v>
      </c>
      <c r="E29" s="14">
        <f t="shared" si="3"/>
        <v>57.6</v>
      </c>
      <c r="F29" s="8">
        <f t="shared" si="3"/>
        <v>357.7</v>
      </c>
      <c r="G29" s="34">
        <f t="shared" si="3"/>
        <v>0.09</v>
      </c>
      <c r="H29" s="8">
        <f t="shared" si="3"/>
        <v>29.28</v>
      </c>
      <c r="I29" s="8">
        <f t="shared" si="3"/>
        <v>35.25</v>
      </c>
      <c r="J29" s="14">
        <f t="shared" si="3"/>
        <v>1.1600000000000001</v>
      </c>
      <c r="K29" s="8">
        <f t="shared" si="3"/>
        <v>266.5</v>
      </c>
      <c r="L29" s="8">
        <f t="shared" si="3"/>
        <v>159</v>
      </c>
      <c r="M29" s="8">
        <f t="shared" si="3"/>
        <v>51.7</v>
      </c>
      <c r="N29" s="8">
        <f t="shared" si="3"/>
        <v>2.8</v>
      </c>
      <c r="O29" s="64"/>
    </row>
    <row r="30" spans="1:15" ht="15.75">
      <c r="A30" s="11" t="s">
        <v>14</v>
      </c>
      <c r="B30" s="36"/>
      <c r="C30" s="33"/>
      <c r="D30" s="9"/>
      <c r="E30" s="12"/>
      <c r="F30" s="9"/>
      <c r="G30" s="33"/>
      <c r="H30" s="9"/>
      <c r="I30" s="9"/>
      <c r="J30" s="12"/>
      <c r="K30" s="9"/>
      <c r="L30" s="9"/>
      <c r="M30" s="9"/>
      <c r="N30" s="9"/>
      <c r="O30" s="64"/>
    </row>
    <row r="31" spans="1:15" ht="15">
      <c r="A31" s="15" t="s">
        <v>92</v>
      </c>
      <c r="B31" s="45" t="s">
        <v>51</v>
      </c>
      <c r="C31" s="34">
        <v>9.4</v>
      </c>
      <c r="D31" s="8">
        <v>9.3</v>
      </c>
      <c r="E31" s="14">
        <v>10.2</v>
      </c>
      <c r="F31" s="8">
        <v>171</v>
      </c>
      <c r="G31" s="34">
        <v>0.06</v>
      </c>
      <c r="H31" s="8">
        <v>0.1</v>
      </c>
      <c r="I31" s="8">
        <v>27.7</v>
      </c>
      <c r="J31" s="14">
        <v>0.02</v>
      </c>
      <c r="K31" s="34">
        <v>34.8</v>
      </c>
      <c r="L31" s="8">
        <v>16.4</v>
      </c>
      <c r="M31" s="8">
        <v>12</v>
      </c>
      <c r="N31" s="14">
        <v>0.1</v>
      </c>
      <c r="O31" s="64" t="s">
        <v>160</v>
      </c>
    </row>
    <row r="32" spans="1:15" ht="15">
      <c r="A32" s="15" t="s">
        <v>42</v>
      </c>
      <c r="B32" s="45" t="s">
        <v>48</v>
      </c>
      <c r="C32" s="34">
        <v>3.8</v>
      </c>
      <c r="D32" s="8">
        <v>6.8</v>
      </c>
      <c r="E32" s="14">
        <v>15.2</v>
      </c>
      <c r="F32" s="8">
        <v>120.8</v>
      </c>
      <c r="G32" s="34">
        <v>0.06</v>
      </c>
      <c r="H32" s="8">
        <v>19</v>
      </c>
      <c r="I32" s="8">
        <v>117.3</v>
      </c>
      <c r="J32" s="14">
        <v>1</v>
      </c>
      <c r="K32" s="8">
        <v>47</v>
      </c>
      <c r="L32" s="8">
        <v>83</v>
      </c>
      <c r="M32" s="8">
        <v>10</v>
      </c>
      <c r="N32" s="8">
        <v>0.1</v>
      </c>
      <c r="O32" s="64" t="s">
        <v>147</v>
      </c>
    </row>
    <row r="33" spans="1:15" ht="15">
      <c r="A33" s="15" t="s">
        <v>46</v>
      </c>
      <c r="B33" s="45">
        <v>200</v>
      </c>
      <c r="C33" s="34">
        <v>0.1</v>
      </c>
      <c r="D33" s="8">
        <v>0.1</v>
      </c>
      <c r="E33" s="14">
        <v>14.9</v>
      </c>
      <c r="F33" s="8">
        <v>60.7</v>
      </c>
      <c r="G33" s="34"/>
      <c r="H33" s="8">
        <v>1.5</v>
      </c>
      <c r="I33" s="8"/>
      <c r="J33" s="14"/>
      <c r="K33" s="8">
        <v>7</v>
      </c>
      <c r="L33" s="8">
        <v>7</v>
      </c>
      <c r="M33" s="8">
        <v>1</v>
      </c>
      <c r="N33" s="8">
        <v>0.1</v>
      </c>
      <c r="O33" s="64">
        <v>248</v>
      </c>
    </row>
    <row r="34" spans="1:15" ht="15">
      <c r="A34" s="15" t="s">
        <v>24</v>
      </c>
      <c r="B34" s="45" t="s">
        <v>84</v>
      </c>
      <c r="C34" s="34">
        <v>3.4</v>
      </c>
      <c r="D34" s="8">
        <v>0.5</v>
      </c>
      <c r="E34" s="14">
        <v>17.1</v>
      </c>
      <c r="F34" s="8">
        <v>90.4</v>
      </c>
      <c r="G34" s="34">
        <v>0.1</v>
      </c>
      <c r="H34" s="8"/>
      <c r="I34" s="8">
        <v>18.5</v>
      </c>
      <c r="J34" s="14">
        <v>0.75</v>
      </c>
      <c r="K34" s="8">
        <v>10.1</v>
      </c>
      <c r="L34" s="8">
        <v>60.5</v>
      </c>
      <c r="M34" s="8">
        <v>20.5</v>
      </c>
      <c r="N34" s="8">
        <v>1</v>
      </c>
      <c r="O34" s="64"/>
    </row>
    <row r="35" spans="1:15" ht="15">
      <c r="A35" s="15" t="s">
        <v>25</v>
      </c>
      <c r="B35" s="45" t="s">
        <v>84</v>
      </c>
      <c r="C35" s="35">
        <v>3</v>
      </c>
      <c r="D35" s="7">
        <v>0.82</v>
      </c>
      <c r="E35" s="16">
        <v>23.8</v>
      </c>
      <c r="F35" s="7">
        <v>94.4</v>
      </c>
      <c r="G35" s="35">
        <v>0.03</v>
      </c>
      <c r="H35" s="7"/>
      <c r="I35" s="7">
        <v>0</v>
      </c>
      <c r="J35" s="16">
        <v>0.4</v>
      </c>
      <c r="K35" s="7">
        <v>8</v>
      </c>
      <c r="L35" s="7">
        <v>30</v>
      </c>
      <c r="M35" s="7">
        <v>10</v>
      </c>
      <c r="N35" s="7">
        <v>0.5</v>
      </c>
      <c r="O35" s="65"/>
    </row>
    <row r="36" spans="1:15" ht="15">
      <c r="A36" s="17" t="s">
        <v>37</v>
      </c>
      <c r="B36" s="34"/>
      <c r="C36" s="34">
        <f aca="true" t="shared" si="4" ref="C36:N36">SUM(C31:C35)</f>
        <v>19.7</v>
      </c>
      <c r="D36" s="8">
        <f t="shared" si="4"/>
        <v>17.520000000000003</v>
      </c>
      <c r="E36" s="14">
        <f t="shared" si="4"/>
        <v>81.2</v>
      </c>
      <c r="F36" s="8">
        <f t="shared" si="4"/>
        <v>537.3</v>
      </c>
      <c r="G36" s="34">
        <f t="shared" si="4"/>
        <v>0.25</v>
      </c>
      <c r="H36" s="8">
        <f t="shared" si="4"/>
        <v>20.6</v>
      </c>
      <c r="I36" s="8">
        <f t="shared" si="4"/>
        <v>163.5</v>
      </c>
      <c r="J36" s="14">
        <f t="shared" si="4"/>
        <v>2.17</v>
      </c>
      <c r="K36" s="34">
        <f t="shared" si="4"/>
        <v>106.89999999999999</v>
      </c>
      <c r="L36" s="8">
        <f t="shared" si="4"/>
        <v>196.9</v>
      </c>
      <c r="M36" s="8">
        <f t="shared" si="4"/>
        <v>53.5</v>
      </c>
      <c r="N36" s="14">
        <f t="shared" si="4"/>
        <v>1.8</v>
      </c>
      <c r="O36" s="64"/>
    </row>
    <row r="37" spans="1:15" ht="15.75">
      <c r="A37" s="11" t="s">
        <v>189</v>
      </c>
      <c r="B37" s="36"/>
      <c r="C37" s="33"/>
      <c r="D37" s="9"/>
      <c r="E37" s="12"/>
      <c r="F37" s="9"/>
      <c r="G37" s="33"/>
      <c r="H37" s="9"/>
      <c r="I37" s="9"/>
      <c r="J37" s="12"/>
      <c r="K37" s="9"/>
      <c r="L37" s="9"/>
      <c r="M37" s="9"/>
      <c r="N37" s="9"/>
      <c r="O37" s="64"/>
    </row>
    <row r="38" spans="1:15" ht="15">
      <c r="A38" s="15" t="s">
        <v>190</v>
      </c>
      <c r="B38" s="45" t="s">
        <v>48</v>
      </c>
      <c r="C38" s="34">
        <v>5.6</v>
      </c>
      <c r="D38" s="8">
        <v>6.38</v>
      </c>
      <c r="E38" s="14">
        <v>8.18</v>
      </c>
      <c r="F38" s="8">
        <v>112.5</v>
      </c>
      <c r="G38" s="34">
        <v>0.08</v>
      </c>
      <c r="H38" s="8">
        <v>1.4</v>
      </c>
      <c r="I38" s="8">
        <v>43</v>
      </c>
      <c r="J38" s="14"/>
      <c r="K38" s="34">
        <v>240</v>
      </c>
      <c r="L38" s="8">
        <v>65</v>
      </c>
      <c r="M38" s="8">
        <v>10</v>
      </c>
      <c r="N38" s="14">
        <v>0.01</v>
      </c>
      <c r="O38" s="64">
        <v>245</v>
      </c>
    </row>
    <row r="39" spans="1:15" ht="16.5" thickBot="1">
      <c r="A39" s="22" t="s">
        <v>47</v>
      </c>
      <c r="B39" s="47"/>
      <c r="C39" s="43">
        <f aca="true" t="shared" si="5" ref="C39:N39">C11+C16+C24+C29+C36+C38</f>
        <v>86.74</v>
      </c>
      <c r="D39" s="41">
        <f t="shared" si="5"/>
        <v>86.53999999999999</v>
      </c>
      <c r="E39" s="44">
        <f t="shared" si="5"/>
        <v>347.36</v>
      </c>
      <c r="F39" s="41">
        <f t="shared" si="5"/>
        <v>2698.8999999999996</v>
      </c>
      <c r="G39" s="43">
        <f t="shared" si="5"/>
        <v>1.2600000000000002</v>
      </c>
      <c r="H39" s="41">
        <f t="shared" si="5"/>
        <v>61.53</v>
      </c>
      <c r="I39" s="41">
        <f t="shared" si="5"/>
        <v>783.82</v>
      </c>
      <c r="J39" s="44">
        <f t="shared" si="5"/>
        <v>10.21</v>
      </c>
      <c r="K39" s="43">
        <f t="shared" si="5"/>
        <v>1336.3000000000002</v>
      </c>
      <c r="L39" s="41">
        <f t="shared" si="5"/>
        <v>1113.4</v>
      </c>
      <c r="M39" s="41">
        <f t="shared" si="5"/>
        <v>288.4</v>
      </c>
      <c r="N39" s="44">
        <f t="shared" si="5"/>
        <v>12.06</v>
      </c>
      <c r="O39" s="66"/>
    </row>
    <row r="40" ht="18" customHeight="1"/>
    <row r="41" spans="1:14" ht="27.75" customHeight="1" thickBot="1">
      <c r="A41" s="2" t="s">
        <v>27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5" ht="15" customHeight="1">
      <c r="A42" s="72" t="s">
        <v>0</v>
      </c>
      <c r="B42" s="82" t="s">
        <v>1</v>
      </c>
      <c r="C42" s="84" t="s">
        <v>2</v>
      </c>
      <c r="D42" s="76"/>
      <c r="E42" s="85"/>
      <c r="F42" s="86" t="s">
        <v>6</v>
      </c>
      <c r="G42" s="80" t="s">
        <v>8</v>
      </c>
      <c r="H42" s="78"/>
      <c r="I42" s="78"/>
      <c r="J42" s="81"/>
      <c r="K42" s="77" t="s">
        <v>9</v>
      </c>
      <c r="L42" s="78"/>
      <c r="M42" s="78"/>
      <c r="N42" s="79"/>
      <c r="O42" s="51" t="s">
        <v>98</v>
      </c>
    </row>
    <row r="43" spans="1:15" ht="23.25" customHeight="1" thickBot="1">
      <c r="A43" s="73"/>
      <c r="B43" s="83"/>
      <c r="C43" s="3" t="s">
        <v>3</v>
      </c>
      <c r="D43" s="4" t="s">
        <v>4</v>
      </c>
      <c r="E43" s="5" t="s">
        <v>5</v>
      </c>
      <c r="F43" s="87"/>
      <c r="G43" s="3" t="s">
        <v>7</v>
      </c>
      <c r="H43" s="4" t="s">
        <v>16</v>
      </c>
      <c r="I43" s="4" t="s">
        <v>17</v>
      </c>
      <c r="J43" s="5" t="s">
        <v>18</v>
      </c>
      <c r="K43" s="23" t="s">
        <v>19</v>
      </c>
      <c r="L43" s="4" t="s">
        <v>20</v>
      </c>
      <c r="M43" s="4" t="s">
        <v>21</v>
      </c>
      <c r="N43" s="31" t="s">
        <v>22</v>
      </c>
      <c r="O43" s="30" t="s">
        <v>99</v>
      </c>
    </row>
    <row r="44" spans="1:15" ht="15.75">
      <c r="A44" s="11" t="s">
        <v>11</v>
      </c>
      <c r="B44" s="33"/>
      <c r="C44" s="38"/>
      <c r="D44" s="39"/>
      <c r="E44" s="40"/>
      <c r="F44" s="39"/>
      <c r="G44" s="38"/>
      <c r="H44" s="39"/>
      <c r="I44" s="39"/>
      <c r="J44" s="40"/>
      <c r="K44" s="39"/>
      <c r="L44" s="39"/>
      <c r="M44" s="39"/>
      <c r="N44" s="39"/>
      <c r="O44" s="29"/>
    </row>
    <row r="45" spans="1:15" ht="15">
      <c r="A45" s="15" t="s">
        <v>49</v>
      </c>
      <c r="B45" s="45" t="s">
        <v>86</v>
      </c>
      <c r="C45" s="34">
        <v>7.8</v>
      </c>
      <c r="D45" s="8">
        <v>6.9</v>
      </c>
      <c r="E45" s="14">
        <v>27.5</v>
      </c>
      <c r="F45" s="8">
        <v>206.7</v>
      </c>
      <c r="G45" s="34">
        <v>0.15</v>
      </c>
      <c r="H45" s="8">
        <v>0.5</v>
      </c>
      <c r="I45" s="8">
        <v>11.2</v>
      </c>
      <c r="J45" s="14">
        <v>0.3</v>
      </c>
      <c r="K45" s="8">
        <v>112</v>
      </c>
      <c r="L45" s="8">
        <v>90</v>
      </c>
      <c r="M45" s="8">
        <v>26</v>
      </c>
      <c r="N45" s="8">
        <v>1</v>
      </c>
      <c r="O45" s="67" t="s">
        <v>148</v>
      </c>
    </row>
    <row r="46" spans="1:15" ht="15">
      <c r="A46" s="15" t="s">
        <v>50</v>
      </c>
      <c r="B46" s="45" t="s">
        <v>48</v>
      </c>
      <c r="C46" s="34">
        <v>4.6</v>
      </c>
      <c r="D46" s="8">
        <v>4.4</v>
      </c>
      <c r="E46" s="14">
        <v>12.5</v>
      </c>
      <c r="F46" s="8">
        <v>107.2</v>
      </c>
      <c r="G46" s="34">
        <v>0.04</v>
      </c>
      <c r="H46" s="8">
        <v>0.68</v>
      </c>
      <c r="I46" s="8">
        <v>17.25</v>
      </c>
      <c r="J46" s="14">
        <v>0.17</v>
      </c>
      <c r="K46" s="8">
        <v>143</v>
      </c>
      <c r="L46" s="8">
        <v>130</v>
      </c>
      <c r="M46" s="8">
        <v>34.3</v>
      </c>
      <c r="N46" s="8">
        <v>1.1</v>
      </c>
      <c r="O46" s="67" t="str">
        <f>O26</f>
        <v>54-21ги</v>
      </c>
    </row>
    <row r="47" spans="1:15" ht="15">
      <c r="A47" s="15" t="s">
        <v>33</v>
      </c>
      <c r="B47" s="45" t="s">
        <v>85</v>
      </c>
      <c r="C47" s="34">
        <v>1.6</v>
      </c>
      <c r="D47" s="8">
        <v>5</v>
      </c>
      <c r="E47" s="14">
        <v>18.2</v>
      </c>
      <c r="F47" s="8">
        <v>119.2</v>
      </c>
      <c r="G47" s="34">
        <v>0.05</v>
      </c>
      <c r="H47" s="8"/>
      <c r="I47" s="8">
        <v>40</v>
      </c>
      <c r="J47" s="14">
        <v>0.5</v>
      </c>
      <c r="K47" s="8">
        <v>10</v>
      </c>
      <c r="L47" s="8">
        <v>30</v>
      </c>
      <c r="M47" s="8">
        <v>10</v>
      </c>
      <c r="N47" s="8">
        <v>0.5</v>
      </c>
      <c r="O47" s="64" t="s">
        <v>157</v>
      </c>
    </row>
    <row r="48" spans="1:15" ht="15">
      <c r="A48" s="15" t="s">
        <v>61</v>
      </c>
      <c r="B48" s="45" t="s">
        <v>84</v>
      </c>
      <c r="C48" s="34">
        <v>3</v>
      </c>
      <c r="D48" s="8">
        <v>0.82</v>
      </c>
      <c r="E48" s="14">
        <v>23.8</v>
      </c>
      <c r="F48" s="8">
        <v>94.4</v>
      </c>
      <c r="G48" s="34">
        <v>0.03</v>
      </c>
      <c r="H48" s="8"/>
      <c r="I48" s="8"/>
      <c r="J48" s="14">
        <v>0.4</v>
      </c>
      <c r="K48" s="8">
        <v>8</v>
      </c>
      <c r="L48" s="8">
        <v>30</v>
      </c>
      <c r="M48" s="8">
        <v>10</v>
      </c>
      <c r="N48" s="8">
        <v>0.5</v>
      </c>
      <c r="O48" s="67"/>
    </row>
    <row r="49" spans="1:15" ht="15">
      <c r="A49" s="15" t="s">
        <v>57</v>
      </c>
      <c r="B49" s="45" t="s">
        <v>84</v>
      </c>
      <c r="C49" s="35">
        <v>4.8</v>
      </c>
      <c r="D49" s="7">
        <v>4</v>
      </c>
      <c r="E49" s="16">
        <v>0.3</v>
      </c>
      <c r="F49" s="7">
        <v>56.6</v>
      </c>
      <c r="G49" s="35">
        <v>0.02</v>
      </c>
      <c r="H49" s="7"/>
      <c r="I49" s="7">
        <v>62.4</v>
      </c>
      <c r="J49" s="16">
        <v>0.2</v>
      </c>
      <c r="K49" s="7">
        <v>19</v>
      </c>
      <c r="L49" s="7">
        <v>67</v>
      </c>
      <c r="M49" s="7">
        <v>4</v>
      </c>
      <c r="N49" s="7">
        <v>0.9</v>
      </c>
      <c r="O49" s="68" t="s">
        <v>149</v>
      </c>
    </row>
    <row r="50" spans="1:15" ht="15">
      <c r="A50" s="17" t="s">
        <v>37</v>
      </c>
      <c r="B50" s="34"/>
      <c r="C50" s="34">
        <f aca="true" t="shared" si="6" ref="C50:N50">SUM(C45:C49)</f>
        <v>21.8</v>
      </c>
      <c r="D50" s="8">
        <f t="shared" si="6"/>
        <v>21.12</v>
      </c>
      <c r="E50" s="14">
        <f t="shared" si="6"/>
        <v>82.3</v>
      </c>
      <c r="F50" s="8">
        <f t="shared" si="6"/>
        <v>584.1</v>
      </c>
      <c r="G50" s="34">
        <f t="shared" si="6"/>
        <v>0.29000000000000004</v>
      </c>
      <c r="H50" s="8">
        <f t="shared" si="6"/>
        <v>1.1800000000000002</v>
      </c>
      <c r="I50" s="8">
        <f t="shared" si="6"/>
        <v>130.85</v>
      </c>
      <c r="J50" s="14">
        <f t="shared" si="6"/>
        <v>1.57</v>
      </c>
      <c r="K50" s="8">
        <f t="shared" si="6"/>
        <v>292</v>
      </c>
      <c r="L50" s="8">
        <f t="shared" si="6"/>
        <v>347</v>
      </c>
      <c r="M50" s="8">
        <f t="shared" si="6"/>
        <v>84.3</v>
      </c>
      <c r="N50" s="8">
        <f t="shared" si="6"/>
        <v>4</v>
      </c>
      <c r="O50" s="67"/>
    </row>
    <row r="51" spans="1:15" ht="15.75">
      <c r="A51" s="11" t="s">
        <v>15</v>
      </c>
      <c r="B51" s="36"/>
      <c r="C51" s="36"/>
      <c r="D51" s="10"/>
      <c r="E51" s="18"/>
      <c r="F51" s="10"/>
      <c r="G51" s="36"/>
      <c r="H51" s="10"/>
      <c r="I51" s="10"/>
      <c r="J51" s="18"/>
      <c r="K51" s="10"/>
      <c r="L51" s="10"/>
      <c r="M51" s="10"/>
      <c r="N51" s="10"/>
      <c r="O51" s="67"/>
    </row>
    <row r="52" spans="1:15" ht="1.5" customHeight="1">
      <c r="A52" s="13"/>
      <c r="B52" s="45"/>
      <c r="C52" s="34"/>
      <c r="D52" s="8"/>
      <c r="E52" s="14"/>
      <c r="F52" s="8"/>
      <c r="G52" s="34"/>
      <c r="H52" s="8"/>
      <c r="I52" s="8"/>
      <c r="J52" s="14"/>
      <c r="K52" s="8"/>
      <c r="L52" s="8"/>
      <c r="M52" s="8"/>
      <c r="N52" s="8"/>
      <c r="O52" s="67"/>
    </row>
    <row r="53" spans="1:15" ht="15">
      <c r="A53" s="13" t="s">
        <v>107</v>
      </c>
      <c r="B53" s="45">
        <v>200</v>
      </c>
      <c r="C53" s="34">
        <v>5</v>
      </c>
      <c r="D53" s="8">
        <v>6.4</v>
      </c>
      <c r="E53" s="14">
        <v>9.4</v>
      </c>
      <c r="F53" s="8">
        <v>120</v>
      </c>
      <c r="G53" s="34">
        <v>0.08</v>
      </c>
      <c r="H53" s="8">
        <v>5</v>
      </c>
      <c r="I53" s="8">
        <v>0.5</v>
      </c>
      <c r="J53" s="14">
        <v>0.7</v>
      </c>
      <c r="K53" s="8">
        <v>242</v>
      </c>
      <c r="L53" s="8">
        <v>18.2</v>
      </c>
      <c r="M53" s="8">
        <v>10</v>
      </c>
      <c r="N53" s="8">
        <v>0.1</v>
      </c>
      <c r="O53" s="52">
        <v>260</v>
      </c>
    </row>
    <row r="54" spans="1:15" ht="15">
      <c r="A54" s="15" t="s">
        <v>61</v>
      </c>
      <c r="B54" s="45" t="s">
        <v>84</v>
      </c>
      <c r="C54" s="35">
        <v>3</v>
      </c>
      <c r="D54" s="7">
        <v>0.82</v>
      </c>
      <c r="E54" s="16">
        <v>23.8</v>
      </c>
      <c r="F54" s="7">
        <v>94.4</v>
      </c>
      <c r="G54" s="35">
        <v>0.03</v>
      </c>
      <c r="H54" s="7"/>
      <c r="I54" s="7"/>
      <c r="J54" s="16">
        <v>0.4</v>
      </c>
      <c r="K54" s="7">
        <v>8</v>
      </c>
      <c r="L54" s="7">
        <v>30</v>
      </c>
      <c r="M54" s="7">
        <v>10</v>
      </c>
      <c r="N54" s="7">
        <v>0.5</v>
      </c>
      <c r="O54" s="68"/>
    </row>
    <row r="55" spans="1:15" ht="15">
      <c r="A55" s="17" t="s">
        <v>37</v>
      </c>
      <c r="B55" s="46"/>
      <c r="C55" s="34">
        <f>SUM(C52:C54)</f>
        <v>8</v>
      </c>
      <c r="D55" s="8">
        <f aca="true" t="shared" si="7" ref="D55:N55">SUM(D52:D54)</f>
        <v>7.220000000000001</v>
      </c>
      <c r="E55" s="14">
        <f t="shared" si="7"/>
        <v>33.2</v>
      </c>
      <c r="F55" s="8">
        <f t="shared" si="7"/>
        <v>214.4</v>
      </c>
      <c r="G55" s="34">
        <f t="shared" si="7"/>
        <v>0.11</v>
      </c>
      <c r="H55" s="8">
        <f t="shared" si="7"/>
        <v>5</v>
      </c>
      <c r="I55" s="8">
        <f t="shared" si="7"/>
        <v>0.5</v>
      </c>
      <c r="J55" s="14">
        <f t="shared" si="7"/>
        <v>1.1</v>
      </c>
      <c r="K55" s="8">
        <f t="shared" si="7"/>
        <v>250</v>
      </c>
      <c r="L55" s="8">
        <f t="shared" si="7"/>
        <v>48.2</v>
      </c>
      <c r="M55" s="8">
        <f t="shared" si="7"/>
        <v>20</v>
      </c>
      <c r="N55" s="8">
        <f t="shared" si="7"/>
        <v>0.6</v>
      </c>
      <c r="O55" s="67"/>
    </row>
    <row r="56" spans="1:15" ht="15.75">
      <c r="A56" s="11" t="s">
        <v>12</v>
      </c>
      <c r="B56" s="36"/>
      <c r="C56" s="33"/>
      <c r="D56" s="9"/>
      <c r="E56" s="12"/>
      <c r="F56" s="9"/>
      <c r="G56" s="33"/>
      <c r="H56" s="9"/>
      <c r="I56" s="9"/>
      <c r="J56" s="12"/>
      <c r="K56" s="9"/>
      <c r="L56" s="9"/>
      <c r="M56" s="9"/>
      <c r="N56" s="9"/>
      <c r="O56" s="67"/>
    </row>
    <row r="57" spans="1:15" ht="15">
      <c r="A57" s="13" t="s">
        <v>88</v>
      </c>
      <c r="B57" s="45" t="s">
        <v>111</v>
      </c>
      <c r="C57" s="34">
        <v>0.48</v>
      </c>
      <c r="D57" s="8">
        <v>0.06</v>
      </c>
      <c r="E57" s="14"/>
      <c r="F57" s="8">
        <v>7.8</v>
      </c>
      <c r="G57" s="34"/>
      <c r="H57" s="8"/>
      <c r="I57" s="8"/>
      <c r="J57" s="14">
        <v>0.04</v>
      </c>
      <c r="K57" s="8"/>
      <c r="L57" s="8">
        <v>1.8</v>
      </c>
      <c r="M57" s="8"/>
      <c r="N57" s="8"/>
      <c r="O57" s="67"/>
    </row>
    <row r="58" spans="1:15" ht="15">
      <c r="A58" s="15" t="s">
        <v>108</v>
      </c>
      <c r="B58" s="45" t="s">
        <v>112</v>
      </c>
      <c r="C58" s="34">
        <v>6</v>
      </c>
      <c r="D58" s="8">
        <v>7.5</v>
      </c>
      <c r="E58" s="14">
        <v>13.4</v>
      </c>
      <c r="F58" s="8">
        <v>139</v>
      </c>
      <c r="G58" s="34">
        <v>0.04</v>
      </c>
      <c r="H58" s="8">
        <v>5</v>
      </c>
      <c r="I58" s="8">
        <v>63</v>
      </c>
      <c r="J58" s="14">
        <v>0.4</v>
      </c>
      <c r="K58" s="8">
        <v>35.8</v>
      </c>
      <c r="L58" s="8">
        <v>35</v>
      </c>
      <c r="M58" s="8">
        <v>8.2</v>
      </c>
      <c r="N58" s="8">
        <v>0.05</v>
      </c>
      <c r="O58" s="67" t="s">
        <v>150</v>
      </c>
    </row>
    <row r="59" spans="1:15" ht="15">
      <c r="A59" s="15" t="s">
        <v>52</v>
      </c>
      <c r="B59" s="45" t="s">
        <v>43</v>
      </c>
      <c r="C59" s="34">
        <v>11.5</v>
      </c>
      <c r="D59" s="8">
        <v>16.2</v>
      </c>
      <c r="E59" s="14">
        <v>21.5</v>
      </c>
      <c r="F59" s="8">
        <v>365</v>
      </c>
      <c r="G59" s="34">
        <v>0.07</v>
      </c>
      <c r="H59" s="8">
        <v>1.4</v>
      </c>
      <c r="I59" s="8">
        <v>44</v>
      </c>
      <c r="J59" s="14">
        <v>0.05</v>
      </c>
      <c r="K59" s="8">
        <v>32</v>
      </c>
      <c r="L59" s="8">
        <v>55</v>
      </c>
      <c r="M59" s="8">
        <v>3.6</v>
      </c>
      <c r="N59" s="8">
        <v>0.1</v>
      </c>
      <c r="O59" s="67" t="s">
        <v>151</v>
      </c>
    </row>
    <row r="60" spans="1:15" ht="15">
      <c r="A60" s="15" t="s">
        <v>109</v>
      </c>
      <c r="B60" s="45" t="s">
        <v>48</v>
      </c>
      <c r="C60" s="34">
        <v>0.5</v>
      </c>
      <c r="D60" s="8">
        <v>0.2</v>
      </c>
      <c r="E60" s="14">
        <v>15.3</v>
      </c>
      <c r="F60" s="8">
        <v>117</v>
      </c>
      <c r="G60" s="34"/>
      <c r="H60" s="8">
        <v>5</v>
      </c>
      <c r="I60" s="8">
        <v>0.01</v>
      </c>
      <c r="J60" s="14"/>
      <c r="K60" s="8">
        <v>8</v>
      </c>
      <c r="L60" s="8">
        <v>5.5</v>
      </c>
      <c r="M60" s="8">
        <v>4.5</v>
      </c>
      <c r="N60" s="8">
        <v>0.4</v>
      </c>
      <c r="O60" s="64">
        <v>254</v>
      </c>
    </row>
    <row r="61" spans="1:15" ht="15">
      <c r="A61" s="15" t="s">
        <v>25</v>
      </c>
      <c r="B61" s="45" t="s">
        <v>84</v>
      </c>
      <c r="C61" s="34">
        <v>3</v>
      </c>
      <c r="D61" s="8">
        <v>0.82</v>
      </c>
      <c r="E61" s="14">
        <v>23.8</v>
      </c>
      <c r="F61" s="8">
        <v>94.4</v>
      </c>
      <c r="G61" s="34">
        <v>0.03</v>
      </c>
      <c r="H61" s="8"/>
      <c r="I61" s="8"/>
      <c r="J61" s="14">
        <v>0.4</v>
      </c>
      <c r="K61" s="8">
        <v>8</v>
      </c>
      <c r="L61" s="8">
        <v>30</v>
      </c>
      <c r="M61" s="8">
        <v>10</v>
      </c>
      <c r="N61" s="8">
        <v>0.5</v>
      </c>
      <c r="O61" s="67"/>
    </row>
    <row r="62" spans="1:15" ht="15">
      <c r="A62" s="15" t="s">
        <v>24</v>
      </c>
      <c r="B62" s="45" t="s">
        <v>68</v>
      </c>
      <c r="C62" s="35">
        <v>6.8</v>
      </c>
      <c r="D62" s="7">
        <v>1</v>
      </c>
      <c r="E62" s="16">
        <v>34</v>
      </c>
      <c r="F62" s="7">
        <v>181</v>
      </c>
      <c r="G62" s="35">
        <v>0.2</v>
      </c>
      <c r="H62" s="7"/>
      <c r="I62" s="7">
        <v>3</v>
      </c>
      <c r="J62" s="16">
        <v>2</v>
      </c>
      <c r="K62" s="7">
        <v>25</v>
      </c>
      <c r="L62" s="7">
        <v>120</v>
      </c>
      <c r="M62" s="7">
        <v>40</v>
      </c>
      <c r="N62" s="7">
        <v>3</v>
      </c>
      <c r="O62" s="68"/>
    </row>
    <row r="63" spans="1:15" ht="15">
      <c r="A63" s="17" t="s">
        <v>37</v>
      </c>
      <c r="B63" s="34"/>
      <c r="C63" s="34">
        <f>SUM(C57:C62)</f>
        <v>28.28</v>
      </c>
      <c r="D63" s="8">
        <f aca="true" t="shared" si="8" ref="D63:N63">SUM(D57:D62)</f>
        <v>25.779999999999998</v>
      </c>
      <c r="E63" s="14">
        <f t="shared" si="8"/>
        <v>108</v>
      </c>
      <c r="F63" s="8">
        <f t="shared" si="8"/>
        <v>904.1999999999999</v>
      </c>
      <c r="G63" s="34">
        <f t="shared" si="8"/>
        <v>0.34</v>
      </c>
      <c r="H63" s="8">
        <f t="shared" si="8"/>
        <v>11.4</v>
      </c>
      <c r="I63" s="8">
        <f t="shared" si="8"/>
        <v>110.01</v>
      </c>
      <c r="J63" s="14">
        <f t="shared" si="8"/>
        <v>2.89</v>
      </c>
      <c r="K63" s="8">
        <f t="shared" si="8"/>
        <v>108.8</v>
      </c>
      <c r="L63" s="8">
        <f t="shared" si="8"/>
        <v>247.3</v>
      </c>
      <c r="M63" s="8">
        <f t="shared" si="8"/>
        <v>66.3</v>
      </c>
      <c r="N63" s="8">
        <f t="shared" si="8"/>
        <v>4.05</v>
      </c>
      <c r="O63" s="67"/>
    </row>
    <row r="64" spans="1:15" ht="15.75">
      <c r="A64" s="11" t="s">
        <v>13</v>
      </c>
      <c r="B64" s="36"/>
      <c r="C64" s="33"/>
      <c r="D64" s="9"/>
      <c r="E64" s="12"/>
      <c r="F64" s="9"/>
      <c r="G64" s="33"/>
      <c r="H64" s="9"/>
      <c r="I64" s="9"/>
      <c r="J64" s="12"/>
      <c r="K64" s="9"/>
      <c r="L64" s="9"/>
      <c r="M64" s="9"/>
      <c r="N64" s="9"/>
      <c r="O64" s="67"/>
    </row>
    <row r="65" spans="1:15" ht="15">
      <c r="A65" s="13" t="s">
        <v>103</v>
      </c>
      <c r="B65" s="45">
        <v>200</v>
      </c>
      <c r="C65" s="34">
        <v>3.8</v>
      </c>
      <c r="D65" s="8">
        <v>3.5</v>
      </c>
      <c r="E65" s="14">
        <v>11.2</v>
      </c>
      <c r="F65" s="8">
        <v>91.2</v>
      </c>
      <c r="G65" s="34">
        <v>0.03</v>
      </c>
      <c r="H65" s="8">
        <v>0.52</v>
      </c>
      <c r="I65" s="8">
        <v>0.13</v>
      </c>
      <c r="J65" s="14">
        <v>0.4</v>
      </c>
      <c r="K65" s="8">
        <v>111</v>
      </c>
      <c r="L65" s="8">
        <v>107</v>
      </c>
      <c r="M65" s="8">
        <v>30.7</v>
      </c>
      <c r="N65" s="8">
        <v>1.1</v>
      </c>
      <c r="O65" s="67" t="str">
        <f>O14</f>
        <v>54-23ги</v>
      </c>
    </row>
    <row r="66" spans="1:15" s="61" customFormat="1" ht="15">
      <c r="A66" s="63" t="s">
        <v>110</v>
      </c>
      <c r="B66" s="60" t="s">
        <v>113</v>
      </c>
      <c r="C66" s="62">
        <v>9.1</v>
      </c>
      <c r="D66" s="62">
        <v>9.8</v>
      </c>
      <c r="E66" s="62">
        <v>26.2</v>
      </c>
      <c r="F66" s="62">
        <v>154</v>
      </c>
      <c r="G66" s="62">
        <v>0.12</v>
      </c>
      <c r="H66" s="62">
        <v>3.2</v>
      </c>
      <c r="I66" s="62">
        <v>322</v>
      </c>
      <c r="J66" s="62">
        <v>0.9</v>
      </c>
      <c r="K66" s="62">
        <v>126</v>
      </c>
      <c r="L66" s="62">
        <v>65</v>
      </c>
      <c r="M66" s="62">
        <v>10</v>
      </c>
      <c r="N66" s="62">
        <v>0.5</v>
      </c>
      <c r="O66" s="69" t="s">
        <v>152</v>
      </c>
    </row>
    <row r="67" spans="1:15" ht="15">
      <c r="A67" s="15" t="s">
        <v>38</v>
      </c>
      <c r="B67" s="45">
        <v>200</v>
      </c>
      <c r="C67" s="35">
        <v>0.6</v>
      </c>
      <c r="D67" s="7">
        <v>0.6</v>
      </c>
      <c r="E67" s="16">
        <v>16.5</v>
      </c>
      <c r="F67" s="7">
        <v>70.5</v>
      </c>
      <c r="G67" s="35"/>
      <c r="H67" s="7">
        <v>28.6</v>
      </c>
      <c r="I67" s="7">
        <v>8.8</v>
      </c>
      <c r="J67" s="16">
        <v>0.9</v>
      </c>
      <c r="K67" s="7">
        <v>29.5</v>
      </c>
      <c r="L67" s="7">
        <v>18.5</v>
      </c>
      <c r="M67" s="7">
        <v>13.2</v>
      </c>
      <c r="N67" s="7">
        <v>1.5</v>
      </c>
      <c r="O67" s="68"/>
    </row>
    <row r="68" spans="1:15" ht="15">
      <c r="A68" s="17" t="s">
        <v>37</v>
      </c>
      <c r="B68" s="46"/>
      <c r="C68" s="34">
        <f aca="true" t="shared" si="9" ref="C68:N68">SUM(C65:C67)</f>
        <v>13.499999999999998</v>
      </c>
      <c r="D68" s="8">
        <f t="shared" si="9"/>
        <v>13.9</v>
      </c>
      <c r="E68" s="14">
        <f t="shared" si="9"/>
        <v>53.9</v>
      </c>
      <c r="F68" s="8">
        <f t="shared" si="9"/>
        <v>315.7</v>
      </c>
      <c r="G68" s="34">
        <f t="shared" si="9"/>
        <v>0.15</v>
      </c>
      <c r="H68" s="8">
        <f t="shared" si="9"/>
        <v>32.32</v>
      </c>
      <c r="I68" s="8">
        <f t="shared" si="9"/>
        <v>330.93</v>
      </c>
      <c r="J68" s="14">
        <f t="shared" si="9"/>
        <v>2.2</v>
      </c>
      <c r="K68" s="8">
        <f t="shared" si="9"/>
        <v>266.5</v>
      </c>
      <c r="L68" s="8">
        <f t="shared" si="9"/>
        <v>190.5</v>
      </c>
      <c r="M68" s="8">
        <f t="shared" si="9"/>
        <v>53.900000000000006</v>
      </c>
      <c r="N68" s="8">
        <f t="shared" si="9"/>
        <v>3.1</v>
      </c>
      <c r="O68" s="67"/>
    </row>
    <row r="69" spans="1:15" ht="15.75">
      <c r="A69" s="11" t="s">
        <v>14</v>
      </c>
      <c r="B69" s="36"/>
      <c r="C69" s="33"/>
      <c r="D69" s="9"/>
      <c r="E69" s="12"/>
      <c r="F69" s="9"/>
      <c r="G69" s="33"/>
      <c r="H69" s="9"/>
      <c r="I69" s="9"/>
      <c r="J69" s="12"/>
      <c r="K69" s="9"/>
      <c r="L69" s="9"/>
      <c r="M69" s="9"/>
      <c r="N69" s="9"/>
      <c r="O69" s="67"/>
    </row>
    <row r="70" spans="1:15" ht="15">
      <c r="A70" s="13" t="s">
        <v>53</v>
      </c>
      <c r="B70" s="45" t="s">
        <v>39</v>
      </c>
      <c r="C70" s="34">
        <v>1.2</v>
      </c>
      <c r="D70" s="8">
        <v>9</v>
      </c>
      <c r="E70" s="14">
        <v>10.7</v>
      </c>
      <c r="F70" s="8">
        <v>105</v>
      </c>
      <c r="G70" s="34">
        <v>0.03</v>
      </c>
      <c r="H70" s="8">
        <v>9.4</v>
      </c>
      <c r="I70" s="8">
        <v>91.5</v>
      </c>
      <c r="J70" s="14">
        <v>1.3</v>
      </c>
      <c r="K70" s="8">
        <v>90.2</v>
      </c>
      <c r="L70" s="8">
        <v>35.7</v>
      </c>
      <c r="M70" s="8">
        <v>9.05</v>
      </c>
      <c r="N70" s="8">
        <v>0.5</v>
      </c>
      <c r="O70" s="67" t="s">
        <v>153</v>
      </c>
    </row>
    <row r="71" spans="1:15" ht="15">
      <c r="A71" s="15" t="s">
        <v>54</v>
      </c>
      <c r="B71" s="45" t="s">
        <v>51</v>
      </c>
      <c r="C71" s="34">
        <v>6.8</v>
      </c>
      <c r="D71" s="8">
        <v>4.8</v>
      </c>
      <c r="E71" s="14">
        <v>10.5</v>
      </c>
      <c r="F71" s="8">
        <v>120</v>
      </c>
      <c r="G71" s="34">
        <v>0.12</v>
      </c>
      <c r="H71" s="8">
        <v>1.2</v>
      </c>
      <c r="I71" s="8">
        <v>8.1</v>
      </c>
      <c r="J71" s="14">
        <v>0.4</v>
      </c>
      <c r="K71" s="8">
        <v>61.8</v>
      </c>
      <c r="L71" s="8">
        <v>110</v>
      </c>
      <c r="M71" s="8">
        <v>12</v>
      </c>
      <c r="N71" s="8">
        <v>0.05</v>
      </c>
      <c r="O71" s="67" t="s">
        <v>154</v>
      </c>
    </row>
    <row r="72" spans="1:15" ht="15">
      <c r="A72" s="15" t="s">
        <v>55</v>
      </c>
      <c r="B72" s="45" t="s">
        <v>44</v>
      </c>
      <c r="C72" s="34">
        <v>3.6</v>
      </c>
      <c r="D72" s="8">
        <v>4.5</v>
      </c>
      <c r="E72" s="14">
        <v>25.4</v>
      </c>
      <c r="F72" s="8">
        <v>242</v>
      </c>
      <c r="G72" s="34">
        <v>0.02</v>
      </c>
      <c r="H72" s="8"/>
      <c r="I72" s="8">
        <v>26.6</v>
      </c>
      <c r="J72" s="14">
        <v>0.1</v>
      </c>
      <c r="K72" s="8">
        <v>6</v>
      </c>
      <c r="L72" s="8">
        <v>45</v>
      </c>
      <c r="M72" s="8">
        <v>8</v>
      </c>
      <c r="N72" s="8">
        <v>0.01</v>
      </c>
      <c r="O72" s="67" t="s">
        <v>155</v>
      </c>
    </row>
    <row r="73" spans="1:15" ht="15">
      <c r="A73" s="15" t="s">
        <v>102</v>
      </c>
      <c r="B73" s="45" t="s">
        <v>48</v>
      </c>
      <c r="C73" s="34">
        <v>0.2</v>
      </c>
      <c r="D73" s="8"/>
      <c r="E73" s="14">
        <v>6.5</v>
      </c>
      <c r="F73" s="8">
        <v>26.8</v>
      </c>
      <c r="G73" s="34"/>
      <c r="H73" s="8">
        <v>0.04</v>
      </c>
      <c r="I73" s="8">
        <v>0.3</v>
      </c>
      <c r="J73" s="14"/>
      <c r="K73" s="8">
        <v>4.5</v>
      </c>
      <c r="L73" s="8">
        <v>7.2</v>
      </c>
      <c r="M73" s="8">
        <v>3.8</v>
      </c>
      <c r="N73" s="8">
        <v>0.7</v>
      </c>
      <c r="O73" s="67" t="s">
        <v>139</v>
      </c>
    </row>
    <row r="74" spans="1:15" ht="15">
      <c r="A74" s="15" t="s">
        <v>25</v>
      </c>
      <c r="B74" s="45" t="s">
        <v>84</v>
      </c>
      <c r="C74" s="34">
        <v>3</v>
      </c>
      <c r="D74" s="8">
        <v>0.82</v>
      </c>
      <c r="E74" s="14">
        <v>23.8</v>
      </c>
      <c r="F74" s="8">
        <v>94.4</v>
      </c>
      <c r="G74" s="34">
        <v>0.03</v>
      </c>
      <c r="H74" s="8"/>
      <c r="I74" s="8">
        <v>0</v>
      </c>
      <c r="J74" s="14">
        <v>0.4</v>
      </c>
      <c r="K74" s="8">
        <v>8</v>
      </c>
      <c r="L74" s="8">
        <v>30</v>
      </c>
      <c r="M74" s="8">
        <v>10</v>
      </c>
      <c r="N74" s="8">
        <v>0.5</v>
      </c>
      <c r="O74" s="52"/>
    </row>
    <row r="75" spans="1:15" ht="15">
      <c r="A75" s="15" t="s">
        <v>24</v>
      </c>
      <c r="B75" s="45" t="s">
        <v>84</v>
      </c>
      <c r="C75" s="35">
        <v>3.4</v>
      </c>
      <c r="D75" s="7">
        <v>0.5</v>
      </c>
      <c r="E75" s="16">
        <v>17.1</v>
      </c>
      <c r="F75" s="7">
        <v>90.4</v>
      </c>
      <c r="G75" s="35">
        <v>0.1</v>
      </c>
      <c r="H75" s="7"/>
      <c r="I75" s="7">
        <v>1.5</v>
      </c>
      <c r="J75" s="16">
        <v>1</v>
      </c>
      <c r="K75" s="7">
        <v>12.5</v>
      </c>
      <c r="L75" s="7">
        <v>60</v>
      </c>
      <c r="M75" s="7">
        <v>20</v>
      </c>
      <c r="N75" s="7">
        <v>1.5</v>
      </c>
      <c r="O75" s="53"/>
    </row>
    <row r="76" spans="1:15" ht="15">
      <c r="A76" s="17" t="s">
        <v>37</v>
      </c>
      <c r="B76" s="34"/>
      <c r="C76" s="34">
        <f aca="true" t="shared" si="10" ref="C76:N76">SUM(C70:C75)</f>
        <v>18.2</v>
      </c>
      <c r="D76" s="8">
        <f t="shared" si="10"/>
        <v>19.62</v>
      </c>
      <c r="E76" s="14">
        <f t="shared" si="10"/>
        <v>94</v>
      </c>
      <c r="F76" s="8">
        <f t="shared" si="10"/>
        <v>678.6</v>
      </c>
      <c r="G76" s="34">
        <f t="shared" si="10"/>
        <v>0.3</v>
      </c>
      <c r="H76" s="8">
        <f t="shared" si="10"/>
        <v>10.639999999999999</v>
      </c>
      <c r="I76" s="8">
        <f t="shared" si="10"/>
        <v>127.99999999999999</v>
      </c>
      <c r="J76" s="14">
        <f t="shared" si="10"/>
        <v>3.2</v>
      </c>
      <c r="K76" s="8">
        <f t="shared" si="10"/>
        <v>183</v>
      </c>
      <c r="L76" s="8">
        <f t="shared" si="10"/>
        <v>287.9</v>
      </c>
      <c r="M76" s="8">
        <f t="shared" si="10"/>
        <v>62.85</v>
      </c>
      <c r="N76" s="8">
        <f t="shared" si="10"/>
        <v>3.26</v>
      </c>
      <c r="O76" s="52"/>
    </row>
    <row r="77" spans="1:15" ht="15.75">
      <c r="A77" s="11" t="s">
        <v>189</v>
      </c>
      <c r="B77" s="36"/>
      <c r="C77" s="33"/>
      <c r="D77" s="9"/>
      <c r="E77" s="12"/>
      <c r="F77" s="9"/>
      <c r="G77" s="33"/>
      <c r="H77" s="9"/>
      <c r="I77" s="9"/>
      <c r="J77" s="12"/>
      <c r="K77" s="9"/>
      <c r="L77" s="9"/>
      <c r="M77" s="9"/>
      <c r="N77" s="9"/>
      <c r="O77" s="64"/>
    </row>
    <row r="78" spans="1:15" ht="15">
      <c r="A78" s="15" t="s">
        <v>191</v>
      </c>
      <c r="B78" s="45" t="s">
        <v>48</v>
      </c>
      <c r="C78" s="34">
        <v>5.6</v>
      </c>
      <c r="D78" s="8">
        <v>6.38</v>
      </c>
      <c r="E78" s="14">
        <v>8.18</v>
      </c>
      <c r="F78" s="8">
        <v>112.5</v>
      </c>
      <c r="G78" s="34">
        <v>0.08</v>
      </c>
      <c r="H78" s="8">
        <v>1.4</v>
      </c>
      <c r="I78" s="8">
        <v>43</v>
      </c>
      <c r="J78" s="14"/>
      <c r="K78" s="34">
        <v>240</v>
      </c>
      <c r="L78" s="8">
        <v>65</v>
      </c>
      <c r="M78" s="8">
        <v>10</v>
      </c>
      <c r="N78" s="14">
        <v>0.01</v>
      </c>
      <c r="O78" s="64">
        <v>245</v>
      </c>
    </row>
    <row r="79" spans="1:15" ht="16.5" thickBot="1">
      <c r="A79" s="22" t="s">
        <v>47</v>
      </c>
      <c r="B79" s="47"/>
      <c r="C79" s="43">
        <f>C50+C55+C63+C68+C76+C78</f>
        <v>95.38</v>
      </c>
      <c r="D79" s="41">
        <f aca="true" t="shared" si="11" ref="D79:N79">D50+D55+D63+D68+D76+D78</f>
        <v>94.02000000000001</v>
      </c>
      <c r="E79" s="44">
        <f t="shared" si="11"/>
        <v>379.58</v>
      </c>
      <c r="F79" s="41">
        <f t="shared" si="11"/>
        <v>2809.5</v>
      </c>
      <c r="G79" s="43">
        <f t="shared" si="11"/>
        <v>1.27</v>
      </c>
      <c r="H79" s="41">
        <f t="shared" si="11"/>
        <v>61.94</v>
      </c>
      <c r="I79" s="41">
        <f t="shared" si="11"/>
        <v>743.29</v>
      </c>
      <c r="J79" s="44">
        <f t="shared" si="11"/>
        <v>10.96</v>
      </c>
      <c r="K79" s="43">
        <f>K50+K55+K63+K68+K76+K78</f>
        <v>1340.3</v>
      </c>
      <c r="L79" s="41">
        <f t="shared" si="11"/>
        <v>1185.9</v>
      </c>
      <c r="M79" s="41">
        <f t="shared" si="11"/>
        <v>297.35</v>
      </c>
      <c r="N79" s="44">
        <f t="shared" si="11"/>
        <v>15.019999999999998</v>
      </c>
      <c r="O79" s="54"/>
    </row>
    <row r="81" spans="1:14" ht="20.25" customHeight="1" thickBot="1">
      <c r="A81" s="2" t="s">
        <v>28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5" ht="15" customHeight="1">
      <c r="A82" s="72" t="s">
        <v>0</v>
      </c>
      <c r="B82" s="74" t="s">
        <v>1</v>
      </c>
      <c r="C82" s="76" t="s">
        <v>2</v>
      </c>
      <c r="D82" s="76"/>
      <c r="E82" s="76"/>
      <c r="F82" s="74" t="s">
        <v>6</v>
      </c>
      <c r="G82" s="77" t="s">
        <v>8</v>
      </c>
      <c r="H82" s="78"/>
      <c r="I82" s="78"/>
      <c r="J82" s="79"/>
      <c r="K82" s="80" t="s">
        <v>9</v>
      </c>
      <c r="L82" s="78"/>
      <c r="M82" s="78"/>
      <c r="N82" s="81"/>
      <c r="O82" s="51" t="s">
        <v>98</v>
      </c>
    </row>
    <row r="83" spans="1:15" ht="23.25" customHeight="1" thickBot="1">
      <c r="A83" s="73"/>
      <c r="B83" s="75"/>
      <c r="C83" s="23" t="s">
        <v>3</v>
      </c>
      <c r="D83" s="4" t="s">
        <v>4</v>
      </c>
      <c r="E83" s="31" t="s">
        <v>5</v>
      </c>
      <c r="F83" s="75"/>
      <c r="G83" s="23" t="s">
        <v>7</v>
      </c>
      <c r="H83" s="4" t="s">
        <v>16</v>
      </c>
      <c r="I83" s="4" t="s">
        <v>17</v>
      </c>
      <c r="J83" s="31" t="s">
        <v>18</v>
      </c>
      <c r="K83" s="3" t="s">
        <v>19</v>
      </c>
      <c r="L83" s="4" t="s">
        <v>20</v>
      </c>
      <c r="M83" s="4" t="s">
        <v>21</v>
      </c>
      <c r="N83" s="5" t="s">
        <v>22</v>
      </c>
      <c r="O83" s="30" t="s">
        <v>99</v>
      </c>
    </row>
    <row r="84" spans="1:15" ht="15.75">
      <c r="A84" s="11" t="s">
        <v>11</v>
      </c>
      <c r="B84" s="33"/>
      <c r="C84" s="38"/>
      <c r="D84" s="39"/>
      <c r="E84" s="40"/>
      <c r="F84" s="39"/>
      <c r="G84" s="38"/>
      <c r="H84" s="39"/>
      <c r="I84" s="39"/>
      <c r="J84" s="40"/>
      <c r="K84" s="38"/>
      <c r="L84" s="39"/>
      <c r="M84" s="39"/>
      <c r="N84" s="40"/>
      <c r="O84" s="29"/>
    </row>
    <row r="85" spans="1:15" ht="15">
      <c r="A85" s="13" t="s">
        <v>56</v>
      </c>
      <c r="B85" s="45" t="s">
        <v>86</v>
      </c>
      <c r="C85" s="34">
        <v>5.3</v>
      </c>
      <c r="D85" s="8">
        <v>6.7</v>
      </c>
      <c r="E85" s="14">
        <v>27.5</v>
      </c>
      <c r="F85" s="8">
        <v>215</v>
      </c>
      <c r="G85" s="34">
        <v>0.08</v>
      </c>
      <c r="H85" s="8">
        <v>0.54</v>
      </c>
      <c r="I85" s="8">
        <v>53.8</v>
      </c>
      <c r="J85" s="14">
        <v>1.5</v>
      </c>
      <c r="K85" s="34">
        <v>126</v>
      </c>
      <c r="L85" s="8">
        <v>105</v>
      </c>
      <c r="M85" s="8">
        <v>10</v>
      </c>
      <c r="N85" s="14">
        <v>0.2</v>
      </c>
      <c r="O85" s="64" t="s">
        <v>156</v>
      </c>
    </row>
    <row r="86" spans="1:15" ht="15">
      <c r="A86" s="13" t="s">
        <v>23</v>
      </c>
      <c r="B86" s="45">
        <v>200</v>
      </c>
      <c r="C86" s="34">
        <v>3.8</v>
      </c>
      <c r="D86" s="8">
        <v>3.5</v>
      </c>
      <c r="E86" s="14">
        <v>11.2</v>
      </c>
      <c r="F86" s="8">
        <v>91.2</v>
      </c>
      <c r="G86" s="34">
        <v>0.03</v>
      </c>
      <c r="H86" s="8">
        <v>0.52</v>
      </c>
      <c r="I86" s="8">
        <v>0.13</v>
      </c>
      <c r="J86" s="14">
        <v>0.4</v>
      </c>
      <c r="K86" s="34">
        <v>111</v>
      </c>
      <c r="L86" s="8">
        <v>107</v>
      </c>
      <c r="M86" s="8">
        <v>30.7</v>
      </c>
      <c r="N86" s="14">
        <v>1.1</v>
      </c>
      <c r="O86" s="64" t="str">
        <f>O65</f>
        <v>54-23ги</v>
      </c>
    </row>
    <row r="87" spans="1:15" ht="15">
      <c r="A87" s="15" t="s">
        <v>33</v>
      </c>
      <c r="B87" s="45" t="s">
        <v>85</v>
      </c>
      <c r="C87" s="34">
        <v>1.6</v>
      </c>
      <c r="D87" s="8">
        <v>5</v>
      </c>
      <c r="E87" s="14">
        <v>18.2</v>
      </c>
      <c r="F87" s="8">
        <v>119.2</v>
      </c>
      <c r="G87" s="34">
        <v>0.05</v>
      </c>
      <c r="H87" s="8"/>
      <c r="I87" s="8">
        <v>40</v>
      </c>
      <c r="J87" s="14">
        <v>0.5</v>
      </c>
      <c r="K87" s="8">
        <v>10</v>
      </c>
      <c r="L87" s="8">
        <v>30</v>
      </c>
      <c r="M87" s="8">
        <v>10</v>
      </c>
      <c r="N87" s="8">
        <v>0.5</v>
      </c>
      <c r="O87" s="64" t="s">
        <v>157</v>
      </c>
    </row>
    <row r="88" spans="1:15" ht="15">
      <c r="A88" s="15" t="s">
        <v>61</v>
      </c>
      <c r="B88" s="45" t="s">
        <v>84</v>
      </c>
      <c r="C88" s="34">
        <v>3</v>
      </c>
      <c r="D88" s="8">
        <v>0.82</v>
      </c>
      <c r="E88" s="14">
        <v>23.8</v>
      </c>
      <c r="F88" s="8">
        <v>94.4</v>
      </c>
      <c r="G88" s="34">
        <v>0.03</v>
      </c>
      <c r="H88" s="8"/>
      <c r="I88" s="8"/>
      <c r="J88" s="14">
        <v>0.4</v>
      </c>
      <c r="K88" s="8">
        <v>8</v>
      </c>
      <c r="L88" s="8">
        <v>30</v>
      </c>
      <c r="M88" s="8">
        <v>10</v>
      </c>
      <c r="N88" s="8">
        <v>0.5</v>
      </c>
      <c r="O88" s="64"/>
    </row>
    <row r="89" spans="1:15" ht="15">
      <c r="A89" s="15" t="s">
        <v>57</v>
      </c>
      <c r="B89" s="45" t="s">
        <v>84</v>
      </c>
      <c r="C89" s="35">
        <v>4.8</v>
      </c>
      <c r="D89" s="7">
        <v>4</v>
      </c>
      <c r="E89" s="16">
        <v>0.3</v>
      </c>
      <c r="F89" s="7">
        <v>56.6</v>
      </c>
      <c r="G89" s="35">
        <v>0.02</v>
      </c>
      <c r="H89" s="7"/>
      <c r="I89" s="7">
        <v>62.4</v>
      </c>
      <c r="J89" s="16">
        <v>0.2</v>
      </c>
      <c r="K89" s="7">
        <v>19</v>
      </c>
      <c r="L89" s="7">
        <v>67</v>
      </c>
      <c r="M89" s="7">
        <v>4</v>
      </c>
      <c r="N89" s="7">
        <v>0.9</v>
      </c>
      <c r="O89" s="65" t="str">
        <f>O49</f>
        <v>54-6о</v>
      </c>
    </row>
    <row r="90" spans="1:15" ht="15">
      <c r="A90" s="17" t="s">
        <v>37</v>
      </c>
      <c r="B90" s="34"/>
      <c r="C90" s="34">
        <f aca="true" t="shared" si="12" ref="C90:N90">SUM(C85:C89)</f>
        <v>18.5</v>
      </c>
      <c r="D90" s="8">
        <f t="shared" si="12"/>
        <v>20.02</v>
      </c>
      <c r="E90" s="14">
        <f t="shared" si="12"/>
        <v>81</v>
      </c>
      <c r="F90" s="8">
        <f t="shared" si="12"/>
        <v>576.4</v>
      </c>
      <c r="G90" s="34">
        <f t="shared" si="12"/>
        <v>0.21</v>
      </c>
      <c r="H90" s="8">
        <f t="shared" si="12"/>
        <v>1.06</v>
      </c>
      <c r="I90" s="8">
        <f t="shared" si="12"/>
        <v>156.33</v>
      </c>
      <c r="J90" s="14">
        <f t="shared" si="12"/>
        <v>3</v>
      </c>
      <c r="K90" s="34">
        <f t="shared" si="12"/>
        <v>274</v>
      </c>
      <c r="L90" s="8">
        <f t="shared" si="12"/>
        <v>339</v>
      </c>
      <c r="M90" s="8">
        <f t="shared" si="12"/>
        <v>64.7</v>
      </c>
      <c r="N90" s="14">
        <f t="shared" si="12"/>
        <v>3.1999999999999997</v>
      </c>
      <c r="O90" s="64"/>
    </row>
    <row r="91" spans="1:15" ht="15.75">
      <c r="A91" s="11" t="s">
        <v>15</v>
      </c>
      <c r="B91" s="36"/>
      <c r="C91" s="36"/>
      <c r="D91" s="10"/>
      <c r="E91" s="18"/>
      <c r="F91" s="10"/>
      <c r="G91" s="36"/>
      <c r="H91" s="10"/>
      <c r="I91" s="10"/>
      <c r="J91" s="18"/>
      <c r="K91" s="36"/>
      <c r="L91" s="10"/>
      <c r="M91" s="10"/>
      <c r="N91" s="18"/>
      <c r="O91" s="64"/>
    </row>
    <row r="92" spans="1:15" ht="2.25" customHeight="1">
      <c r="A92" s="15"/>
      <c r="B92" s="45"/>
      <c r="C92" s="34"/>
      <c r="D92" s="8"/>
      <c r="E92" s="14"/>
      <c r="F92" s="8"/>
      <c r="G92" s="34"/>
      <c r="H92" s="8"/>
      <c r="I92" s="8"/>
      <c r="J92" s="14"/>
      <c r="K92" s="34"/>
      <c r="L92" s="8"/>
      <c r="M92" s="8"/>
      <c r="N92" s="14"/>
      <c r="O92" s="64"/>
    </row>
    <row r="93" spans="1:15" ht="15">
      <c r="A93" s="15" t="s">
        <v>50</v>
      </c>
      <c r="B93" s="45" t="s">
        <v>48</v>
      </c>
      <c r="C93" s="34">
        <v>4.6</v>
      </c>
      <c r="D93" s="8">
        <v>4.4</v>
      </c>
      <c r="E93" s="14">
        <v>12.5</v>
      </c>
      <c r="F93" s="8">
        <v>107.2</v>
      </c>
      <c r="G93" s="34">
        <v>0.04</v>
      </c>
      <c r="H93" s="8">
        <v>0.68</v>
      </c>
      <c r="I93" s="8">
        <v>17.25</v>
      </c>
      <c r="J93" s="14">
        <v>0.17</v>
      </c>
      <c r="K93" s="8">
        <v>143</v>
      </c>
      <c r="L93" s="8">
        <v>130</v>
      </c>
      <c r="M93" s="8">
        <v>34.3</v>
      </c>
      <c r="N93" s="8">
        <v>1.1</v>
      </c>
      <c r="O93" s="64" t="str">
        <f>O46</f>
        <v>54-21ги</v>
      </c>
    </row>
    <row r="94" spans="1:15" ht="15">
      <c r="A94" s="15" t="s">
        <v>90</v>
      </c>
      <c r="B94" s="45" t="s">
        <v>119</v>
      </c>
      <c r="C94" s="35">
        <v>10</v>
      </c>
      <c r="D94" s="7">
        <v>9.62</v>
      </c>
      <c r="E94" s="16">
        <v>23.8</v>
      </c>
      <c r="F94" s="7">
        <v>201.9</v>
      </c>
      <c r="G94" s="35">
        <v>0.04</v>
      </c>
      <c r="H94" s="7">
        <v>0.21</v>
      </c>
      <c r="I94" s="7">
        <v>78</v>
      </c>
      <c r="J94" s="16">
        <v>0.5</v>
      </c>
      <c r="K94" s="35">
        <v>272</v>
      </c>
      <c r="L94" s="7">
        <v>180</v>
      </c>
      <c r="M94" s="7">
        <v>21</v>
      </c>
      <c r="N94" s="16">
        <v>0.8</v>
      </c>
      <c r="O94" s="65" t="s">
        <v>158</v>
      </c>
    </row>
    <row r="95" spans="1:15" ht="15">
      <c r="A95" s="17" t="s">
        <v>37</v>
      </c>
      <c r="B95" s="46"/>
      <c r="C95" s="34">
        <f aca="true" t="shared" si="13" ref="C95:N95">SUM(C92:C94)</f>
        <v>14.6</v>
      </c>
      <c r="D95" s="8">
        <f t="shared" si="13"/>
        <v>14.02</v>
      </c>
      <c r="E95" s="14">
        <f t="shared" si="13"/>
        <v>36.3</v>
      </c>
      <c r="F95" s="8">
        <f t="shared" si="13"/>
        <v>309.1</v>
      </c>
      <c r="G95" s="34">
        <f t="shared" si="13"/>
        <v>0.08</v>
      </c>
      <c r="H95" s="8">
        <f t="shared" si="13"/>
        <v>0.89</v>
      </c>
      <c r="I95" s="8">
        <f t="shared" si="13"/>
        <v>95.25</v>
      </c>
      <c r="J95" s="14">
        <f t="shared" si="13"/>
        <v>0.67</v>
      </c>
      <c r="K95" s="34">
        <f t="shared" si="13"/>
        <v>415</v>
      </c>
      <c r="L95" s="8">
        <f t="shared" si="13"/>
        <v>310</v>
      </c>
      <c r="M95" s="8">
        <f t="shared" si="13"/>
        <v>55.3</v>
      </c>
      <c r="N95" s="14">
        <f t="shared" si="13"/>
        <v>1.9000000000000001</v>
      </c>
      <c r="O95" s="64"/>
    </row>
    <row r="96" spans="1:15" ht="15.75">
      <c r="A96" s="11" t="s">
        <v>12</v>
      </c>
      <c r="B96" s="36"/>
      <c r="C96" s="33"/>
      <c r="D96" s="9"/>
      <c r="E96" s="12"/>
      <c r="F96" s="9"/>
      <c r="G96" s="33"/>
      <c r="H96" s="9"/>
      <c r="I96" s="9"/>
      <c r="J96" s="12"/>
      <c r="K96" s="33"/>
      <c r="L96" s="9"/>
      <c r="M96" s="9"/>
      <c r="N96" s="12"/>
      <c r="O96" s="64"/>
    </row>
    <row r="97" spans="1:15" ht="15">
      <c r="A97" s="13" t="s">
        <v>114</v>
      </c>
      <c r="B97" s="45" t="s">
        <v>68</v>
      </c>
      <c r="C97" s="34">
        <v>1.7</v>
      </c>
      <c r="D97" s="8">
        <v>5.1</v>
      </c>
      <c r="E97" s="14">
        <v>5.7</v>
      </c>
      <c r="F97" s="8">
        <v>99</v>
      </c>
      <c r="G97" s="34">
        <v>0.04</v>
      </c>
      <c r="H97" s="8">
        <v>4.8</v>
      </c>
      <c r="I97" s="8">
        <v>97.7</v>
      </c>
      <c r="J97" s="14">
        <v>0.5</v>
      </c>
      <c r="K97" s="34">
        <v>18</v>
      </c>
      <c r="L97" s="8">
        <v>29.8</v>
      </c>
      <c r="M97" s="8">
        <v>10.8</v>
      </c>
      <c r="N97" s="14">
        <v>0.08</v>
      </c>
      <c r="O97" s="64" t="s">
        <v>159</v>
      </c>
    </row>
    <row r="98" spans="1:15" ht="15">
      <c r="A98" s="15" t="s">
        <v>115</v>
      </c>
      <c r="B98" s="45" t="s">
        <v>43</v>
      </c>
      <c r="C98" s="34">
        <v>5.7</v>
      </c>
      <c r="D98" s="8">
        <v>4.1</v>
      </c>
      <c r="E98" s="14">
        <v>11.3</v>
      </c>
      <c r="F98" s="8">
        <v>110</v>
      </c>
      <c r="G98" s="34">
        <v>0.05</v>
      </c>
      <c r="H98" s="8">
        <v>4.6</v>
      </c>
      <c r="I98" s="8">
        <v>127</v>
      </c>
      <c r="J98" s="14">
        <v>0.04</v>
      </c>
      <c r="K98" s="34">
        <v>13</v>
      </c>
      <c r="L98" s="8">
        <v>20</v>
      </c>
      <c r="M98" s="8">
        <v>8</v>
      </c>
      <c r="N98" s="14">
        <v>0.02</v>
      </c>
      <c r="O98" s="64">
        <v>38</v>
      </c>
    </row>
    <row r="99" spans="1:15" ht="15">
      <c r="A99" s="15" t="s">
        <v>92</v>
      </c>
      <c r="B99" s="45" t="s">
        <v>51</v>
      </c>
      <c r="C99" s="34">
        <v>9.4</v>
      </c>
      <c r="D99" s="8">
        <v>9.3</v>
      </c>
      <c r="E99" s="14">
        <v>10.2</v>
      </c>
      <c r="F99" s="8">
        <v>171</v>
      </c>
      <c r="G99" s="34">
        <v>0.06</v>
      </c>
      <c r="H99" s="8">
        <v>0.1</v>
      </c>
      <c r="I99" s="8">
        <v>27.7</v>
      </c>
      <c r="J99" s="14">
        <v>0.02</v>
      </c>
      <c r="K99" s="34">
        <v>34.8</v>
      </c>
      <c r="L99" s="8">
        <v>16.4</v>
      </c>
      <c r="M99" s="8">
        <v>12</v>
      </c>
      <c r="N99" s="14">
        <v>0.1</v>
      </c>
      <c r="O99" s="64" t="s">
        <v>160</v>
      </c>
    </row>
    <row r="100" spans="1:15" ht="15">
      <c r="A100" s="15" t="s">
        <v>58</v>
      </c>
      <c r="B100" s="45" t="s">
        <v>44</v>
      </c>
      <c r="C100" s="34">
        <v>4.3</v>
      </c>
      <c r="D100" s="8">
        <v>5.5</v>
      </c>
      <c r="E100" s="14">
        <v>23.2</v>
      </c>
      <c r="F100" s="8">
        <v>202</v>
      </c>
      <c r="G100" s="34">
        <v>0.05</v>
      </c>
      <c r="H100" s="8">
        <v>0.02</v>
      </c>
      <c r="I100" s="8">
        <v>26.6</v>
      </c>
      <c r="J100" s="14">
        <v>0.4</v>
      </c>
      <c r="K100" s="34">
        <v>11</v>
      </c>
      <c r="L100" s="8">
        <v>22</v>
      </c>
      <c r="M100" s="8">
        <v>5</v>
      </c>
      <c r="N100" s="14"/>
      <c r="O100" s="64" t="s">
        <v>161</v>
      </c>
    </row>
    <row r="101" spans="1:15" ht="15">
      <c r="A101" s="15" t="s">
        <v>105</v>
      </c>
      <c r="B101" s="45">
        <v>200</v>
      </c>
      <c r="C101" s="34">
        <v>0.5</v>
      </c>
      <c r="D101" s="8">
        <v>0</v>
      </c>
      <c r="E101" s="14">
        <v>19.8</v>
      </c>
      <c r="F101" s="8">
        <v>81</v>
      </c>
      <c r="G101" s="34"/>
      <c r="H101" s="8"/>
      <c r="I101" s="8">
        <v>15</v>
      </c>
      <c r="J101" s="14">
        <v>0.05</v>
      </c>
      <c r="K101" s="8">
        <v>50</v>
      </c>
      <c r="L101" s="8">
        <v>4</v>
      </c>
      <c r="M101" s="8">
        <v>2</v>
      </c>
      <c r="N101" s="8">
        <v>0.1</v>
      </c>
      <c r="O101" s="64" t="s">
        <v>144</v>
      </c>
    </row>
    <row r="102" spans="1:15" ht="15">
      <c r="A102" s="15" t="s">
        <v>25</v>
      </c>
      <c r="B102" s="25" t="s">
        <v>84</v>
      </c>
      <c r="C102" s="8">
        <v>3</v>
      </c>
      <c r="D102" s="8">
        <v>0.82</v>
      </c>
      <c r="E102" s="8">
        <v>23.8</v>
      </c>
      <c r="F102" s="26">
        <v>94.4</v>
      </c>
      <c r="G102" s="8">
        <v>0.03</v>
      </c>
      <c r="H102" s="8">
        <v>0</v>
      </c>
      <c r="I102" s="8">
        <v>0</v>
      </c>
      <c r="J102" s="8">
        <v>0.4</v>
      </c>
      <c r="K102" s="34">
        <v>8</v>
      </c>
      <c r="L102" s="8">
        <v>30</v>
      </c>
      <c r="M102" s="8">
        <v>10</v>
      </c>
      <c r="N102" s="14">
        <v>0.5</v>
      </c>
      <c r="O102" s="64"/>
    </row>
    <row r="103" spans="1:15" ht="15">
      <c r="A103" s="15" t="s">
        <v>24</v>
      </c>
      <c r="B103" s="25" t="s">
        <v>68</v>
      </c>
      <c r="C103" s="7">
        <v>6.8</v>
      </c>
      <c r="D103" s="7">
        <v>1</v>
      </c>
      <c r="E103" s="7">
        <v>34</v>
      </c>
      <c r="F103" s="32">
        <v>181</v>
      </c>
      <c r="G103" s="7">
        <v>0.2</v>
      </c>
      <c r="H103" s="7">
        <v>0</v>
      </c>
      <c r="I103" s="7">
        <v>3</v>
      </c>
      <c r="J103" s="7">
        <v>2</v>
      </c>
      <c r="K103" s="35">
        <v>25</v>
      </c>
      <c r="L103" s="7">
        <v>120</v>
      </c>
      <c r="M103" s="7">
        <v>40</v>
      </c>
      <c r="N103" s="16">
        <v>3</v>
      </c>
      <c r="O103" s="65"/>
    </row>
    <row r="104" spans="1:15" ht="15">
      <c r="A104" s="17" t="s">
        <v>37</v>
      </c>
      <c r="B104" s="34"/>
      <c r="C104" s="34">
        <f aca="true" t="shared" si="14" ref="C104:N104">SUM(C97:C103)</f>
        <v>31.400000000000002</v>
      </c>
      <c r="D104" s="8">
        <f t="shared" si="14"/>
        <v>25.82</v>
      </c>
      <c r="E104" s="14">
        <f t="shared" si="14"/>
        <v>128</v>
      </c>
      <c r="F104" s="8">
        <f t="shared" si="14"/>
        <v>938.4</v>
      </c>
      <c r="G104" s="34">
        <f t="shared" si="14"/>
        <v>0.43000000000000005</v>
      </c>
      <c r="H104" s="8">
        <f t="shared" si="14"/>
        <v>9.519999999999998</v>
      </c>
      <c r="I104" s="8">
        <f t="shared" si="14"/>
        <v>297</v>
      </c>
      <c r="J104" s="14">
        <f t="shared" si="14"/>
        <v>3.41</v>
      </c>
      <c r="K104" s="34">
        <f t="shared" si="14"/>
        <v>159.8</v>
      </c>
      <c r="L104" s="8">
        <f t="shared" si="14"/>
        <v>242.2</v>
      </c>
      <c r="M104" s="8">
        <f t="shared" si="14"/>
        <v>87.8</v>
      </c>
      <c r="N104" s="14">
        <f t="shared" si="14"/>
        <v>3.8</v>
      </c>
      <c r="O104" s="64"/>
    </row>
    <row r="105" spans="1:15" ht="15.75">
      <c r="A105" s="11" t="s">
        <v>13</v>
      </c>
      <c r="B105" s="36"/>
      <c r="C105" s="33"/>
      <c r="D105" s="9"/>
      <c r="E105" s="12"/>
      <c r="F105" s="9"/>
      <c r="G105" s="33"/>
      <c r="H105" s="9"/>
      <c r="I105" s="9"/>
      <c r="J105" s="12"/>
      <c r="K105" s="33"/>
      <c r="L105" s="9"/>
      <c r="M105" s="9"/>
      <c r="N105" s="12"/>
      <c r="O105" s="64"/>
    </row>
    <row r="106" spans="1:15" ht="15">
      <c r="A106" s="15" t="s">
        <v>116</v>
      </c>
      <c r="B106" s="45" t="s">
        <v>48</v>
      </c>
      <c r="C106" s="34">
        <v>5.6</v>
      </c>
      <c r="D106" s="8">
        <v>6.38</v>
      </c>
      <c r="E106" s="14">
        <v>8.18</v>
      </c>
      <c r="F106" s="8">
        <v>112.5</v>
      </c>
      <c r="G106" s="34">
        <v>0.08</v>
      </c>
      <c r="H106" s="8">
        <v>1.4</v>
      </c>
      <c r="I106" s="8">
        <v>43</v>
      </c>
      <c r="J106" s="14"/>
      <c r="K106" s="34">
        <v>240</v>
      </c>
      <c r="L106" s="8">
        <v>65</v>
      </c>
      <c r="M106" s="8">
        <v>10</v>
      </c>
      <c r="N106" s="14">
        <v>0.01</v>
      </c>
      <c r="O106" s="64">
        <v>245</v>
      </c>
    </row>
    <row r="107" spans="1:15" ht="15">
      <c r="A107" s="15" t="s">
        <v>117</v>
      </c>
      <c r="B107" s="45" t="s">
        <v>111</v>
      </c>
      <c r="C107" s="34">
        <v>1.9</v>
      </c>
      <c r="D107" s="8">
        <v>6.7</v>
      </c>
      <c r="E107" s="14">
        <v>25</v>
      </c>
      <c r="F107" s="8">
        <v>185</v>
      </c>
      <c r="G107" s="34"/>
      <c r="H107" s="8"/>
      <c r="I107" s="8">
        <v>37.5</v>
      </c>
      <c r="J107" s="14">
        <v>0.2</v>
      </c>
      <c r="K107" s="34">
        <v>14.2</v>
      </c>
      <c r="L107" s="8">
        <v>8</v>
      </c>
      <c r="M107" s="8">
        <v>2.7</v>
      </c>
      <c r="N107" s="14">
        <v>0.02</v>
      </c>
      <c r="O107" s="64" t="s">
        <v>162</v>
      </c>
    </row>
    <row r="108" spans="1:15" ht="15">
      <c r="A108" s="15" t="s">
        <v>38</v>
      </c>
      <c r="B108" s="45">
        <v>200</v>
      </c>
      <c r="C108" s="35">
        <v>0.6</v>
      </c>
      <c r="D108" s="7">
        <v>0.6</v>
      </c>
      <c r="E108" s="16">
        <v>16.5</v>
      </c>
      <c r="F108" s="7">
        <v>70.5</v>
      </c>
      <c r="G108" s="35"/>
      <c r="H108" s="7">
        <v>28.6</v>
      </c>
      <c r="I108" s="7">
        <v>8.8</v>
      </c>
      <c r="J108" s="16">
        <v>0.9</v>
      </c>
      <c r="K108" s="7">
        <v>29.5</v>
      </c>
      <c r="L108" s="7">
        <v>18.5</v>
      </c>
      <c r="M108" s="7">
        <v>13.2</v>
      </c>
      <c r="N108" s="7">
        <v>1.5</v>
      </c>
      <c r="O108" s="65"/>
    </row>
    <row r="109" spans="1:15" ht="15">
      <c r="A109" s="17" t="s">
        <v>37</v>
      </c>
      <c r="B109" s="46"/>
      <c r="C109" s="34">
        <f aca="true" t="shared" si="15" ref="C109:N109">SUM(C106:C108)</f>
        <v>8.1</v>
      </c>
      <c r="D109" s="8">
        <f t="shared" si="15"/>
        <v>13.68</v>
      </c>
      <c r="E109" s="14">
        <f t="shared" si="15"/>
        <v>49.68</v>
      </c>
      <c r="F109" s="8">
        <f t="shared" si="15"/>
        <v>368</v>
      </c>
      <c r="G109" s="34">
        <f t="shared" si="15"/>
        <v>0.08</v>
      </c>
      <c r="H109" s="8">
        <f t="shared" si="15"/>
        <v>30</v>
      </c>
      <c r="I109" s="8">
        <f t="shared" si="15"/>
        <v>89.3</v>
      </c>
      <c r="J109" s="14">
        <f t="shared" si="15"/>
        <v>1.1</v>
      </c>
      <c r="K109" s="34">
        <f t="shared" si="15"/>
        <v>283.7</v>
      </c>
      <c r="L109" s="8">
        <f t="shared" si="15"/>
        <v>91.5</v>
      </c>
      <c r="M109" s="8">
        <f t="shared" si="15"/>
        <v>25.9</v>
      </c>
      <c r="N109" s="14">
        <f t="shared" si="15"/>
        <v>1.53</v>
      </c>
      <c r="O109" s="64"/>
    </row>
    <row r="110" spans="1:15" ht="15.75">
      <c r="A110" s="11" t="s">
        <v>14</v>
      </c>
      <c r="B110" s="36"/>
      <c r="C110" s="33"/>
      <c r="D110" s="9"/>
      <c r="E110" s="12"/>
      <c r="F110" s="9"/>
      <c r="G110" s="33"/>
      <c r="H110" s="9"/>
      <c r="I110" s="9"/>
      <c r="J110" s="12"/>
      <c r="K110" s="33"/>
      <c r="L110" s="9"/>
      <c r="M110" s="9"/>
      <c r="N110" s="12"/>
      <c r="O110" s="64"/>
    </row>
    <row r="111" spans="1:15" ht="15">
      <c r="A111" s="13" t="s">
        <v>118</v>
      </c>
      <c r="B111" s="45" t="s">
        <v>111</v>
      </c>
      <c r="C111" s="34">
        <v>0.5</v>
      </c>
      <c r="D111" s="8"/>
      <c r="E111" s="14">
        <v>0.7</v>
      </c>
      <c r="F111" s="8">
        <v>16</v>
      </c>
      <c r="G111" s="34">
        <v>0.01</v>
      </c>
      <c r="H111" s="8">
        <v>6</v>
      </c>
      <c r="I111" s="8">
        <v>0.04</v>
      </c>
      <c r="J111" s="14"/>
      <c r="K111" s="34">
        <v>10</v>
      </c>
      <c r="L111" s="8">
        <v>12</v>
      </c>
      <c r="M111" s="8"/>
      <c r="N111" s="14"/>
      <c r="O111" s="64"/>
    </row>
    <row r="112" spans="1:15" ht="15">
      <c r="A112" s="15" t="s">
        <v>64</v>
      </c>
      <c r="B112" s="45" t="s">
        <v>51</v>
      </c>
      <c r="C112" s="34">
        <v>6.2</v>
      </c>
      <c r="D112" s="8">
        <v>2.8</v>
      </c>
      <c r="E112" s="14">
        <v>8.6</v>
      </c>
      <c r="F112" s="8">
        <v>115</v>
      </c>
      <c r="G112" s="34">
        <v>0.08</v>
      </c>
      <c r="H112" s="8">
        <v>0.16</v>
      </c>
      <c r="I112" s="8">
        <v>22</v>
      </c>
      <c r="J112" s="14">
        <v>0.4</v>
      </c>
      <c r="K112" s="34">
        <v>36</v>
      </c>
      <c r="L112" s="8">
        <v>30</v>
      </c>
      <c r="M112" s="8">
        <v>15</v>
      </c>
      <c r="N112" s="14">
        <v>0.1</v>
      </c>
      <c r="O112" s="64" t="s">
        <v>163</v>
      </c>
    </row>
    <row r="113" spans="1:15" ht="15">
      <c r="A113" s="15" t="s">
        <v>59</v>
      </c>
      <c r="B113" s="45" t="s">
        <v>48</v>
      </c>
      <c r="C113" s="34">
        <v>4.1</v>
      </c>
      <c r="D113" s="8">
        <v>8.1</v>
      </c>
      <c r="E113" s="14">
        <v>25.2</v>
      </c>
      <c r="F113" s="8">
        <v>164</v>
      </c>
      <c r="G113" s="34">
        <v>0.18</v>
      </c>
      <c r="H113" s="8">
        <v>13.6</v>
      </c>
      <c r="I113" s="8">
        <v>42.8</v>
      </c>
      <c r="J113" s="14">
        <v>0.23</v>
      </c>
      <c r="K113" s="34">
        <v>52</v>
      </c>
      <c r="L113" s="8">
        <v>25</v>
      </c>
      <c r="M113" s="8">
        <v>8</v>
      </c>
      <c r="N113" s="14">
        <v>0.08</v>
      </c>
      <c r="O113" s="64" t="s">
        <v>164</v>
      </c>
    </row>
    <row r="114" spans="1:15" ht="15">
      <c r="A114" s="15" t="s">
        <v>102</v>
      </c>
      <c r="B114" s="45" t="s">
        <v>48</v>
      </c>
      <c r="C114" s="34">
        <v>0.2</v>
      </c>
      <c r="D114" s="8"/>
      <c r="E114" s="14">
        <v>6.5</v>
      </c>
      <c r="F114" s="8">
        <v>26.8</v>
      </c>
      <c r="G114" s="34"/>
      <c r="H114" s="8">
        <v>0.04</v>
      </c>
      <c r="I114" s="8">
        <v>0.3</v>
      </c>
      <c r="J114" s="14"/>
      <c r="K114" s="8">
        <v>4.5</v>
      </c>
      <c r="L114" s="8">
        <v>7.2</v>
      </c>
      <c r="M114" s="8">
        <v>3.8</v>
      </c>
      <c r="N114" s="8">
        <v>0.7</v>
      </c>
      <c r="O114" s="64" t="s">
        <v>139</v>
      </c>
    </row>
    <row r="115" spans="1:15" ht="15">
      <c r="A115" s="15" t="s">
        <v>25</v>
      </c>
      <c r="B115" s="25" t="s">
        <v>84</v>
      </c>
      <c r="C115" s="8">
        <v>3</v>
      </c>
      <c r="D115" s="8">
        <v>0.82</v>
      </c>
      <c r="E115" s="8">
        <v>23.8</v>
      </c>
      <c r="F115" s="26">
        <v>94.4</v>
      </c>
      <c r="G115" s="8">
        <v>0.03</v>
      </c>
      <c r="H115" s="8">
        <v>0</v>
      </c>
      <c r="I115" s="8">
        <v>0</v>
      </c>
      <c r="J115" s="8">
        <v>0.4</v>
      </c>
      <c r="K115" s="34">
        <v>8</v>
      </c>
      <c r="L115" s="8">
        <v>30</v>
      </c>
      <c r="M115" s="8">
        <v>10</v>
      </c>
      <c r="N115" s="14">
        <v>0.5</v>
      </c>
      <c r="O115" s="64"/>
    </row>
    <row r="116" spans="1:15" ht="15">
      <c r="A116" s="15" t="s">
        <v>24</v>
      </c>
      <c r="B116" s="45" t="s">
        <v>84</v>
      </c>
      <c r="C116" s="35">
        <v>3.4</v>
      </c>
      <c r="D116" s="7">
        <v>0.5</v>
      </c>
      <c r="E116" s="16">
        <v>17.1</v>
      </c>
      <c r="F116" s="7">
        <v>90.4</v>
      </c>
      <c r="G116" s="35">
        <v>0.1</v>
      </c>
      <c r="H116" s="7">
        <v>0</v>
      </c>
      <c r="I116" s="7">
        <v>1.5</v>
      </c>
      <c r="J116" s="16">
        <v>1</v>
      </c>
      <c r="K116" s="35">
        <v>12.5</v>
      </c>
      <c r="L116" s="7">
        <v>60</v>
      </c>
      <c r="M116" s="7">
        <v>20</v>
      </c>
      <c r="N116" s="16">
        <v>1.5</v>
      </c>
      <c r="O116" s="65"/>
    </row>
    <row r="117" spans="1:15" ht="15">
      <c r="A117" s="17" t="s">
        <v>37</v>
      </c>
      <c r="B117" s="34"/>
      <c r="C117" s="34">
        <f aca="true" t="shared" si="16" ref="C117:N117">SUM(C111:C116)</f>
        <v>17.4</v>
      </c>
      <c r="D117" s="8">
        <f t="shared" si="16"/>
        <v>12.219999999999999</v>
      </c>
      <c r="E117" s="14">
        <f t="shared" si="16"/>
        <v>81.9</v>
      </c>
      <c r="F117" s="8">
        <f t="shared" si="16"/>
        <v>506.6</v>
      </c>
      <c r="G117" s="34">
        <f t="shared" si="16"/>
        <v>0.4</v>
      </c>
      <c r="H117" s="8">
        <f t="shared" si="16"/>
        <v>19.799999999999997</v>
      </c>
      <c r="I117" s="8">
        <f t="shared" si="16"/>
        <v>66.64</v>
      </c>
      <c r="J117" s="14">
        <f t="shared" si="16"/>
        <v>2.0300000000000002</v>
      </c>
      <c r="K117" s="34">
        <f t="shared" si="16"/>
        <v>123</v>
      </c>
      <c r="L117" s="8">
        <f t="shared" si="16"/>
        <v>164.2</v>
      </c>
      <c r="M117" s="8">
        <f t="shared" si="16"/>
        <v>56.8</v>
      </c>
      <c r="N117" s="14">
        <f t="shared" si="16"/>
        <v>2.88</v>
      </c>
      <c r="O117" s="52"/>
    </row>
    <row r="118" spans="1:15" ht="15.75">
      <c r="A118" s="11" t="s">
        <v>189</v>
      </c>
      <c r="B118" s="36"/>
      <c r="C118" s="33"/>
      <c r="D118" s="9"/>
      <c r="E118" s="12"/>
      <c r="F118" s="9"/>
      <c r="G118" s="33"/>
      <c r="H118" s="9"/>
      <c r="I118" s="9"/>
      <c r="J118" s="12"/>
      <c r="K118" s="9"/>
      <c r="L118" s="9"/>
      <c r="M118" s="9"/>
      <c r="N118" s="9"/>
      <c r="O118" s="64"/>
    </row>
    <row r="119" spans="1:15" ht="15">
      <c r="A119" s="15" t="s">
        <v>192</v>
      </c>
      <c r="B119" s="45" t="s">
        <v>48</v>
      </c>
      <c r="C119" s="34">
        <v>5.6</v>
      </c>
      <c r="D119" s="8">
        <v>6.38</v>
      </c>
      <c r="E119" s="14">
        <v>8.18</v>
      </c>
      <c r="F119" s="8">
        <v>112.5</v>
      </c>
      <c r="G119" s="34">
        <v>0.08</v>
      </c>
      <c r="H119" s="8">
        <v>1.4</v>
      </c>
      <c r="I119" s="8">
        <v>43</v>
      </c>
      <c r="J119" s="14"/>
      <c r="K119" s="34">
        <v>240</v>
      </c>
      <c r="L119" s="8">
        <v>65</v>
      </c>
      <c r="M119" s="8">
        <v>10</v>
      </c>
      <c r="N119" s="14">
        <v>0.01</v>
      </c>
      <c r="O119" s="64">
        <v>245</v>
      </c>
    </row>
    <row r="120" spans="1:15" ht="18" customHeight="1" thickBot="1">
      <c r="A120" s="22" t="s">
        <v>47</v>
      </c>
      <c r="B120" s="47"/>
      <c r="C120" s="43">
        <f>C90+C95+C104+C109+C117+C119</f>
        <v>95.6</v>
      </c>
      <c r="D120" s="41">
        <f aca="true" t="shared" si="17" ref="D120:M120">D90+D95+D104+D109+D117+D119</f>
        <v>92.13999999999999</v>
      </c>
      <c r="E120" s="44">
        <f t="shared" si="17"/>
        <v>385.06</v>
      </c>
      <c r="F120" s="41">
        <f t="shared" si="17"/>
        <v>2811</v>
      </c>
      <c r="G120" s="43">
        <f t="shared" si="17"/>
        <v>1.28</v>
      </c>
      <c r="H120" s="41">
        <f t="shared" si="17"/>
        <v>62.669999999999995</v>
      </c>
      <c r="I120" s="41">
        <f t="shared" si="17"/>
        <v>747.52</v>
      </c>
      <c r="J120" s="44">
        <f t="shared" si="17"/>
        <v>10.21</v>
      </c>
      <c r="K120" s="43">
        <f t="shared" si="17"/>
        <v>1495.5</v>
      </c>
      <c r="L120" s="41">
        <f t="shared" si="17"/>
        <v>1211.9</v>
      </c>
      <c r="M120" s="41">
        <f t="shared" si="17"/>
        <v>300.5</v>
      </c>
      <c r="N120" s="44">
        <f>N90+N95+N104+N109+N117+N119</f>
        <v>13.319999999999999</v>
      </c>
      <c r="O120" s="54"/>
    </row>
    <row r="122" spans="1:14" ht="18" customHeight="1" thickBot="1">
      <c r="A122" s="2" t="s">
        <v>29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5" ht="15" customHeight="1">
      <c r="A123" s="72" t="s">
        <v>0</v>
      </c>
      <c r="B123" s="74" t="s">
        <v>1</v>
      </c>
      <c r="C123" s="76" t="s">
        <v>2</v>
      </c>
      <c r="D123" s="76"/>
      <c r="E123" s="76"/>
      <c r="F123" s="74" t="s">
        <v>6</v>
      </c>
      <c r="G123" s="77" t="s">
        <v>8</v>
      </c>
      <c r="H123" s="78"/>
      <c r="I123" s="78"/>
      <c r="J123" s="79"/>
      <c r="K123" s="80" t="s">
        <v>9</v>
      </c>
      <c r="L123" s="78"/>
      <c r="M123" s="78"/>
      <c r="N123" s="81"/>
      <c r="O123" s="51" t="s">
        <v>98</v>
      </c>
    </row>
    <row r="124" spans="1:15" ht="23.25" customHeight="1" thickBot="1">
      <c r="A124" s="73"/>
      <c r="B124" s="75"/>
      <c r="C124" s="23" t="s">
        <v>3</v>
      </c>
      <c r="D124" s="4" t="s">
        <v>4</v>
      </c>
      <c r="E124" s="31" t="s">
        <v>5</v>
      </c>
      <c r="F124" s="75"/>
      <c r="G124" s="23" t="s">
        <v>7</v>
      </c>
      <c r="H124" s="4" t="s">
        <v>16</v>
      </c>
      <c r="I124" s="4" t="s">
        <v>17</v>
      </c>
      <c r="J124" s="31" t="s">
        <v>18</v>
      </c>
      <c r="K124" s="3" t="s">
        <v>19</v>
      </c>
      <c r="L124" s="4" t="s">
        <v>20</v>
      </c>
      <c r="M124" s="4" t="s">
        <v>21</v>
      </c>
      <c r="N124" s="5" t="s">
        <v>22</v>
      </c>
      <c r="O124" s="30" t="s">
        <v>99</v>
      </c>
    </row>
    <row r="125" spans="1:15" ht="15.75">
      <c r="A125" s="11" t="s">
        <v>11</v>
      </c>
      <c r="B125" s="33"/>
      <c r="C125" s="38"/>
      <c r="D125" s="39"/>
      <c r="E125" s="40"/>
      <c r="F125" s="39"/>
      <c r="G125" s="38"/>
      <c r="H125" s="39"/>
      <c r="I125" s="39"/>
      <c r="J125" s="40"/>
      <c r="K125" s="38"/>
      <c r="L125" s="39"/>
      <c r="M125" s="39"/>
      <c r="N125" s="40"/>
      <c r="O125" s="52"/>
    </row>
    <row r="126" spans="1:15" ht="15">
      <c r="A126" s="13" t="s">
        <v>60</v>
      </c>
      <c r="B126" s="45" t="s">
        <v>86</v>
      </c>
      <c r="C126" s="34">
        <v>5.4</v>
      </c>
      <c r="D126" s="8">
        <v>5.7</v>
      </c>
      <c r="E126" s="14">
        <v>23.2</v>
      </c>
      <c r="F126" s="8">
        <v>158</v>
      </c>
      <c r="G126" s="34">
        <v>0.05</v>
      </c>
      <c r="H126" s="8">
        <v>0.61</v>
      </c>
      <c r="I126" s="8">
        <v>31.3</v>
      </c>
      <c r="J126" s="14">
        <v>1.5</v>
      </c>
      <c r="K126" s="34">
        <v>130</v>
      </c>
      <c r="L126" s="8">
        <v>84</v>
      </c>
      <c r="M126" s="8">
        <v>12</v>
      </c>
      <c r="N126" s="14">
        <v>0.01</v>
      </c>
      <c r="O126" s="64" t="s">
        <v>165</v>
      </c>
    </row>
    <row r="127" spans="1:15" ht="15">
      <c r="A127" s="15" t="s">
        <v>102</v>
      </c>
      <c r="B127" s="45" t="s">
        <v>48</v>
      </c>
      <c r="C127" s="34">
        <v>0.2</v>
      </c>
      <c r="D127" s="8"/>
      <c r="E127" s="14">
        <v>6.5</v>
      </c>
      <c r="F127" s="8">
        <v>26.8</v>
      </c>
      <c r="G127" s="34"/>
      <c r="H127" s="8">
        <v>0.04</v>
      </c>
      <c r="I127" s="8">
        <v>0.3</v>
      </c>
      <c r="J127" s="14"/>
      <c r="K127" s="8">
        <v>4.5</v>
      </c>
      <c r="L127" s="8">
        <v>7.2</v>
      </c>
      <c r="M127" s="8">
        <v>3.8</v>
      </c>
      <c r="N127" s="8">
        <v>0.7</v>
      </c>
      <c r="O127" s="64" t="str">
        <f>O114</f>
        <v>54-2ги</v>
      </c>
    </row>
    <row r="128" spans="1:15" ht="15">
      <c r="A128" s="15" t="s">
        <v>62</v>
      </c>
      <c r="B128" s="45" t="s">
        <v>93</v>
      </c>
      <c r="C128" s="34">
        <v>8.5</v>
      </c>
      <c r="D128" s="8">
        <v>13.5</v>
      </c>
      <c r="E128" s="14">
        <v>18.2</v>
      </c>
      <c r="F128" s="8">
        <v>225</v>
      </c>
      <c r="G128" s="34">
        <v>0.06</v>
      </c>
      <c r="H128" s="8">
        <v>0.21</v>
      </c>
      <c r="I128" s="8">
        <v>118</v>
      </c>
      <c r="J128" s="14">
        <v>0.7</v>
      </c>
      <c r="K128" s="34">
        <v>290</v>
      </c>
      <c r="L128" s="8">
        <v>180</v>
      </c>
      <c r="M128" s="8">
        <v>20</v>
      </c>
      <c r="N128" s="14">
        <v>0.8</v>
      </c>
      <c r="O128" s="64" t="s">
        <v>157</v>
      </c>
    </row>
    <row r="129" spans="1:15" ht="15">
      <c r="A129" s="15" t="s">
        <v>61</v>
      </c>
      <c r="B129" s="45" t="s">
        <v>84</v>
      </c>
      <c r="C129" s="35">
        <v>3</v>
      </c>
      <c r="D129" s="7">
        <v>0.82</v>
      </c>
      <c r="E129" s="16">
        <v>23.8</v>
      </c>
      <c r="F129" s="7">
        <v>94.4</v>
      </c>
      <c r="G129" s="35">
        <v>0.03</v>
      </c>
      <c r="H129" s="7"/>
      <c r="I129" s="7"/>
      <c r="J129" s="16">
        <v>0.4</v>
      </c>
      <c r="K129" s="35">
        <v>8</v>
      </c>
      <c r="L129" s="7">
        <v>30</v>
      </c>
      <c r="M129" s="7">
        <v>10</v>
      </c>
      <c r="N129" s="16">
        <v>0.5</v>
      </c>
      <c r="O129" s="65"/>
    </row>
    <row r="130" spans="1:15" ht="15">
      <c r="A130" s="17" t="s">
        <v>37</v>
      </c>
      <c r="B130" s="34"/>
      <c r="C130" s="34">
        <f aca="true" t="shared" si="18" ref="C130:N130">SUM(C126:C129)</f>
        <v>17.1</v>
      </c>
      <c r="D130" s="8">
        <f t="shared" si="18"/>
        <v>20.02</v>
      </c>
      <c r="E130" s="14">
        <f t="shared" si="18"/>
        <v>71.7</v>
      </c>
      <c r="F130" s="8">
        <f t="shared" si="18"/>
        <v>504.20000000000005</v>
      </c>
      <c r="G130" s="34">
        <f t="shared" si="18"/>
        <v>0.14</v>
      </c>
      <c r="H130" s="8">
        <f t="shared" si="18"/>
        <v>0.86</v>
      </c>
      <c r="I130" s="8">
        <f t="shared" si="18"/>
        <v>149.6</v>
      </c>
      <c r="J130" s="14">
        <f t="shared" si="18"/>
        <v>2.6</v>
      </c>
      <c r="K130" s="34">
        <f t="shared" si="18"/>
        <v>432.5</v>
      </c>
      <c r="L130" s="8">
        <f t="shared" si="18"/>
        <v>301.2</v>
      </c>
      <c r="M130" s="8">
        <f t="shared" si="18"/>
        <v>45.8</v>
      </c>
      <c r="N130" s="14">
        <f t="shared" si="18"/>
        <v>2.01</v>
      </c>
      <c r="O130" s="64"/>
    </row>
    <row r="131" spans="1:15" ht="15.75">
      <c r="A131" s="11" t="s">
        <v>15</v>
      </c>
      <c r="B131" s="36"/>
      <c r="C131" s="36"/>
      <c r="D131" s="10"/>
      <c r="E131" s="18"/>
      <c r="F131" s="10"/>
      <c r="G131" s="36"/>
      <c r="H131" s="10"/>
      <c r="I131" s="10"/>
      <c r="J131" s="18"/>
      <c r="K131" s="36"/>
      <c r="L131" s="10"/>
      <c r="M131" s="10"/>
      <c r="N131" s="18"/>
      <c r="O131" s="64"/>
    </row>
    <row r="132" spans="1:15" ht="2.25" customHeight="1">
      <c r="A132" s="13"/>
      <c r="B132" s="45"/>
      <c r="C132" s="34"/>
      <c r="D132" s="8"/>
      <c r="E132" s="14"/>
      <c r="F132" s="8"/>
      <c r="G132" s="34"/>
      <c r="H132" s="8"/>
      <c r="I132" s="8"/>
      <c r="J132" s="14"/>
      <c r="K132" s="34"/>
      <c r="L132" s="8"/>
      <c r="M132" s="8"/>
      <c r="N132" s="14"/>
      <c r="O132" s="64"/>
    </row>
    <row r="133" spans="1:15" ht="15">
      <c r="A133" s="13" t="s">
        <v>23</v>
      </c>
      <c r="B133" s="45">
        <v>200</v>
      </c>
      <c r="C133" s="34">
        <v>3.8</v>
      </c>
      <c r="D133" s="8">
        <v>3.5</v>
      </c>
      <c r="E133" s="14">
        <v>11.2</v>
      </c>
      <c r="F133" s="8">
        <v>91.2</v>
      </c>
      <c r="G133" s="34">
        <v>0.03</v>
      </c>
      <c r="H133" s="8">
        <v>0.52</v>
      </c>
      <c r="I133" s="8">
        <v>0.13</v>
      </c>
      <c r="J133" s="14">
        <v>0.4</v>
      </c>
      <c r="K133" s="34">
        <v>111</v>
      </c>
      <c r="L133" s="8">
        <v>107</v>
      </c>
      <c r="M133" s="8">
        <v>30.7</v>
      </c>
      <c r="N133" s="14">
        <v>1.1</v>
      </c>
      <c r="O133" s="64" t="str">
        <f>O86</f>
        <v>54-23ги</v>
      </c>
    </row>
    <row r="134" spans="1:15" ht="15">
      <c r="A134" s="15" t="s">
        <v>33</v>
      </c>
      <c r="B134" s="45" t="s">
        <v>121</v>
      </c>
      <c r="C134" s="35">
        <v>3.1</v>
      </c>
      <c r="D134" s="7">
        <v>9.02</v>
      </c>
      <c r="E134" s="16">
        <v>23.9</v>
      </c>
      <c r="F134" s="7">
        <v>169.2</v>
      </c>
      <c r="G134" s="35">
        <v>0.03</v>
      </c>
      <c r="H134" s="7"/>
      <c r="I134" s="7">
        <v>65.3</v>
      </c>
      <c r="J134" s="16">
        <v>0.4</v>
      </c>
      <c r="K134" s="35">
        <v>9</v>
      </c>
      <c r="L134" s="7">
        <v>32</v>
      </c>
      <c r="M134" s="7">
        <v>10</v>
      </c>
      <c r="N134" s="16">
        <v>0.5</v>
      </c>
      <c r="O134" s="65" t="str">
        <f>O87</f>
        <v>54-19з</v>
      </c>
    </row>
    <row r="135" spans="1:15" ht="15">
      <c r="A135" s="17" t="s">
        <v>37</v>
      </c>
      <c r="B135" s="46"/>
      <c r="C135" s="34">
        <f aca="true" t="shared" si="19" ref="C135:N135">SUM(C132:C134)</f>
        <v>6.9</v>
      </c>
      <c r="D135" s="8">
        <f t="shared" si="19"/>
        <v>12.52</v>
      </c>
      <c r="E135" s="14">
        <f t="shared" si="19"/>
        <v>35.099999999999994</v>
      </c>
      <c r="F135" s="8">
        <f t="shared" si="19"/>
        <v>260.4</v>
      </c>
      <c r="G135" s="34">
        <f t="shared" si="19"/>
        <v>0.06</v>
      </c>
      <c r="H135" s="8">
        <f t="shared" si="19"/>
        <v>0.52</v>
      </c>
      <c r="I135" s="8">
        <f t="shared" si="19"/>
        <v>65.42999999999999</v>
      </c>
      <c r="J135" s="14">
        <f t="shared" si="19"/>
        <v>0.8</v>
      </c>
      <c r="K135" s="34">
        <f t="shared" si="19"/>
        <v>120</v>
      </c>
      <c r="L135" s="8">
        <f t="shared" si="19"/>
        <v>139</v>
      </c>
      <c r="M135" s="8">
        <f t="shared" si="19"/>
        <v>40.7</v>
      </c>
      <c r="N135" s="14">
        <f t="shared" si="19"/>
        <v>1.6</v>
      </c>
      <c r="O135" s="64"/>
    </row>
    <row r="136" spans="1:15" ht="15.75">
      <c r="A136" s="11" t="s">
        <v>12</v>
      </c>
      <c r="B136" s="36"/>
      <c r="C136" s="33"/>
      <c r="D136" s="9"/>
      <c r="E136" s="12"/>
      <c r="F136" s="9"/>
      <c r="G136" s="33"/>
      <c r="H136" s="9"/>
      <c r="I136" s="9"/>
      <c r="J136" s="12"/>
      <c r="K136" s="33"/>
      <c r="L136" s="9"/>
      <c r="M136" s="9"/>
      <c r="N136" s="12"/>
      <c r="O136" s="64"/>
    </row>
    <row r="137" spans="1:15" ht="15">
      <c r="A137" s="13" t="s">
        <v>63</v>
      </c>
      <c r="B137" s="45" t="s">
        <v>43</v>
      </c>
      <c r="C137" s="34">
        <v>5.7</v>
      </c>
      <c r="D137" s="8">
        <v>6.7</v>
      </c>
      <c r="E137" s="14">
        <v>12.1</v>
      </c>
      <c r="F137" s="8">
        <v>119.1</v>
      </c>
      <c r="G137" s="34">
        <v>0.01</v>
      </c>
      <c r="H137" s="8">
        <v>2.5</v>
      </c>
      <c r="I137" s="8">
        <v>115</v>
      </c>
      <c r="J137" s="14">
        <v>0.2</v>
      </c>
      <c r="K137" s="34">
        <v>34.5</v>
      </c>
      <c r="L137" s="8">
        <v>35.1</v>
      </c>
      <c r="M137" s="8">
        <v>1.7</v>
      </c>
      <c r="N137" s="14">
        <v>0.01</v>
      </c>
      <c r="O137" s="64" t="s">
        <v>166</v>
      </c>
    </row>
    <row r="138" spans="1:15" ht="15">
      <c r="A138" s="15" t="s">
        <v>94</v>
      </c>
      <c r="B138" s="45" t="s">
        <v>51</v>
      </c>
      <c r="C138" s="34">
        <v>6.2</v>
      </c>
      <c r="D138" s="8">
        <v>3.9</v>
      </c>
      <c r="E138" s="14">
        <v>9.2</v>
      </c>
      <c r="F138" s="8">
        <v>152</v>
      </c>
      <c r="G138" s="34">
        <v>0.16</v>
      </c>
      <c r="H138" s="8">
        <v>0.56</v>
      </c>
      <c r="I138" s="8">
        <v>56</v>
      </c>
      <c r="J138" s="14">
        <v>0.5</v>
      </c>
      <c r="K138" s="34">
        <v>26.4</v>
      </c>
      <c r="L138" s="8">
        <v>29.6</v>
      </c>
      <c r="M138" s="8">
        <v>7.6</v>
      </c>
      <c r="N138" s="14">
        <v>0.1</v>
      </c>
      <c r="O138" s="64" t="s">
        <v>167</v>
      </c>
    </row>
    <row r="139" spans="1:15" ht="15">
      <c r="A139" s="15" t="s">
        <v>42</v>
      </c>
      <c r="B139" s="45" t="s">
        <v>48</v>
      </c>
      <c r="C139" s="34">
        <v>3.8</v>
      </c>
      <c r="D139" s="8">
        <v>6.8</v>
      </c>
      <c r="E139" s="14">
        <v>15.1</v>
      </c>
      <c r="F139" s="8">
        <v>119.5</v>
      </c>
      <c r="G139" s="34">
        <v>0.07</v>
      </c>
      <c r="H139" s="8">
        <v>20</v>
      </c>
      <c r="I139" s="8">
        <v>147</v>
      </c>
      <c r="J139" s="14">
        <v>0.6</v>
      </c>
      <c r="K139" s="34">
        <v>65</v>
      </c>
      <c r="L139" s="8">
        <v>36</v>
      </c>
      <c r="M139" s="8">
        <v>3.5</v>
      </c>
      <c r="N139" s="14">
        <v>0.2</v>
      </c>
      <c r="O139" s="64" t="s">
        <v>147</v>
      </c>
    </row>
    <row r="140" spans="1:15" ht="15">
      <c r="A140" s="15" t="s">
        <v>109</v>
      </c>
      <c r="B140" s="45" t="s">
        <v>48</v>
      </c>
      <c r="C140" s="34">
        <v>0.5</v>
      </c>
      <c r="D140" s="8">
        <v>0.2</v>
      </c>
      <c r="E140" s="14">
        <v>15.3</v>
      </c>
      <c r="F140" s="8">
        <v>117</v>
      </c>
      <c r="G140" s="34"/>
      <c r="H140" s="8">
        <v>5</v>
      </c>
      <c r="I140" s="8">
        <v>0.01</v>
      </c>
      <c r="J140" s="14"/>
      <c r="K140" s="8">
        <v>8</v>
      </c>
      <c r="L140" s="8">
        <v>5.5</v>
      </c>
      <c r="M140" s="8">
        <v>4.5</v>
      </c>
      <c r="N140" s="8">
        <v>0.4</v>
      </c>
      <c r="O140" s="64">
        <v>254</v>
      </c>
    </row>
    <row r="141" spans="1:15" ht="15">
      <c r="A141" s="15" t="s">
        <v>25</v>
      </c>
      <c r="B141" s="25" t="s">
        <v>84</v>
      </c>
      <c r="C141" s="8">
        <v>3</v>
      </c>
      <c r="D141" s="8">
        <v>0.82</v>
      </c>
      <c r="E141" s="8">
        <v>23.8</v>
      </c>
      <c r="F141" s="26">
        <v>94.4</v>
      </c>
      <c r="G141" s="8">
        <v>0.03</v>
      </c>
      <c r="H141" s="8"/>
      <c r="I141" s="8"/>
      <c r="J141" s="8">
        <v>0.4</v>
      </c>
      <c r="K141" s="34">
        <v>8</v>
      </c>
      <c r="L141" s="8">
        <v>30</v>
      </c>
      <c r="M141" s="8">
        <v>10</v>
      </c>
      <c r="N141" s="14">
        <v>0.5</v>
      </c>
      <c r="O141" s="64"/>
    </row>
    <row r="142" spans="1:15" ht="15">
      <c r="A142" s="15" t="s">
        <v>24</v>
      </c>
      <c r="B142" s="25" t="s">
        <v>68</v>
      </c>
      <c r="C142" s="7">
        <v>6.8</v>
      </c>
      <c r="D142" s="7">
        <v>1</v>
      </c>
      <c r="E142" s="7">
        <v>34</v>
      </c>
      <c r="F142" s="32">
        <v>181</v>
      </c>
      <c r="G142" s="7">
        <v>0.2</v>
      </c>
      <c r="H142" s="7"/>
      <c r="I142" s="7">
        <v>3</v>
      </c>
      <c r="J142" s="7">
        <v>2</v>
      </c>
      <c r="K142" s="35">
        <v>25</v>
      </c>
      <c r="L142" s="7">
        <v>120</v>
      </c>
      <c r="M142" s="7">
        <v>40</v>
      </c>
      <c r="N142" s="16">
        <v>3</v>
      </c>
      <c r="O142" s="65"/>
    </row>
    <row r="143" spans="1:15" ht="15">
      <c r="A143" s="17" t="s">
        <v>37</v>
      </c>
      <c r="B143" s="34"/>
      <c r="C143" s="34">
        <f aca="true" t="shared" si="20" ref="C143:N143">SUM(C137:C142)</f>
        <v>26</v>
      </c>
      <c r="D143" s="8">
        <f t="shared" si="20"/>
        <v>19.419999999999998</v>
      </c>
      <c r="E143" s="14">
        <f t="shared" si="20"/>
        <v>109.5</v>
      </c>
      <c r="F143" s="8">
        <f t="shared" si="20"/>
        <v>783</v>
      </c>
      <c r="G143" s="34">
        <f t="shared" si="20"/>
        <v>0.47000000000000003</v>
      </c>
      <c r="H143" s="8">
        <f t="shared" si="20"/>
        <v>28.06</v>
      </c>
      <c r="I143" s="8">
        <f t="shared" si="20"/>
        <v>321.01</v>
      </c>
      <c r="J143" s="14">
        <f t="shared" si="20"/>
        <v>3.6999999999999997</v>
      </c>
      <c r="K143" s="34">
        <f t="shared" si="20"/>
        <v>166.9</v>
      </c>
      <c r="L143" s="8">
        <f t="shared" si="20"/>
        <v>256.2</v>
      </c>
      <c r="M143" s="8">
        <f t="shared" si="20"/>
        <v>67.3</v>
      </c>
      <c r="N143" s="14">
        <f t="shared" si="20"/>
        <v>4.21</v>
      </c>
      <c r="O143" s="64"/>
    </row>
    <row r="144" spans="1:15" ht="15.75">
      <c r="A144" s="11" t="s">
        <v>13</v>
      </c>
      <c r="B144" s="36"/>
      <c r="C144" s="33"/>
      <c r="D144" s="9"/>
      <c r="E144" s="12"/>
      <c r="F144" s="9"/>
      <c r="G144" s="33"/>
      <c r="H144" s="9"/>
      <c r="I144" s="9"/>
      <c r="J144" s="12"/>
      <c r="K144" s="33"/>
      <c r="L144" s="9"/>
      <c r="M144" s="9"/>
      <c r="N144" s="12"/>
      <c r="O144" s="64"/>
    </row>
    <row r="145" spans="1:15" ht="15">
      <c r="A145" s="15" t="s">
        <v>50</v>
      </c>
      <c r="B145" s="45" t="s">
        <v>48</v>
      </c>
      <c r="C145" s="34">
        <v>4.6</v>
      </c>
      <c r="D145" s="8">
        <v>4.4</v>
      </c>
      <c r="E145" s="14">
        <v>12.5</v>
      </c>
      <c r="F145" s="8">
        <v>107.2</v>
      </c>
      <c r="G145" s="34">
        <v>0.04</v>
      </c>
      <c r="H145" s="8">
        <v>0.68</v>
      </c>
      <c r="I145" s="8">
        <v>17.25</v>
      </c>
      <c r="J145" s="14">
        <v>0.17</v>
      </c>
      <c r="K145" s="34">
        <v>143</v>
      </c>
      <c r="L145" s="8">
        <v>130</v>
      </c>
      <c r="M145" s="8">
        <v>34.3</v>
      </c>
      <c r="N145" s="14">
        <v>1.1</v>
      </c>
      <c r="O145" s="64" t="str">
        <f>O93</f>
        <v>54-21ги</v>
      </c>
    </row>
    <row r="146" spans="1:15" ht="15">
      <c r="A146" s="15" t="s">
        <v>45</v>
      </c>
      <c r="B146" s="45" t="s">
        <v>44</v>
      </c>
      <c r="C146" s="34">
        <v>8.6</v>
      </c>
      <c r="D146" s="8">
        <v>10.2</v>
      </c>
      <c r="E146" s="14">
        <v>15</v>
      </c>
      <c r="F146" s="8">
        <v>147</v>
      </c>
      <c r="G146" s="34">
        <v>0.1</v>
      </c>
      <c r="H146" s="8">
        <v>0.29</v>
      </c>
      <c r="I146" s="8">
        <v>71.8</v>
      </c>
      <c r="J146" s="14">
        <v>0.8</v>
      </c>
      <c r="K146" s="34">
        <v>110</v>
      </c>
      <c r="L146" s="8">
        <v>45</v>
      </c>
      <c r="M146" s="8">
        <v>10</v>
      </c>
      <c r="N146" s="14">
        <v>0.02</v>
      </c>
      <c r="O146" s="64" t="s">
        <v>168</v>
      </c>
    </row>
    <row r="147" spans="1:15" ht="15">
      <c r="A147" s="15" t="s">
        <v>38</v>
      </c>
      <c r="B147" s="45">
        <v>200</v>
      </c>
      <c r="C147" s="35">
        <v>0.6</v>
      </c>
      <c r="D147" s="7">
        <v>0.6</v>
      </c>
      <c r="E147" s="16">
        <v>16.5</v>
      </c>
      <c r="F147" s="7">
        <v>70.5</v>
      </c>
      <c r="G147" s="35"/>
      <c r="H147" s="7">
        <v>28.6</v>
      </c>
      <c r="I147" s="7">
        <v>8.8</v>
      </c>
      <c r="J147" s="16">
        <v>0.9</v>
      </c>
      <c r="K147" s="7">
        <v>29.5</v>
      </c>
      <c r="L147" s="7">
        <v>18.5</v>
      </c>
      <c r="M147" s="7">
        <v>13.2</v>
      </c>
      <c r="N147" s="7">
        <v>1.5</v>
      </c>
      <c r="O147" s="65"/>
    </row>
    <row r="148" spans="1:15" ht="15">
      <c r="A148" s="17" t="s">
        <v>37</v>
      </c>
      <c r="B148" s="46"/>
      <c r="C148" s="34">
        <f aca="true" t="shared" si="21" ref="C148:N148">SUM(C145:C147)</f>
        <v>13.799999999999999</v>
      </c>
      <c r="D148" s="8">
        <f t="shared" si="21"/>
        <v>15.2</v>
      </c>
      <c r="E148" s="14">
        <f t="shared" si="21"/>
        <v>44</v>
      </c>
      <c r="F148" s="8">
        <f t="shared" si="21"/>
        <v>324.7</v>
      </c>
      <c r="G148" s="34">
        <f t="shared" si="21"/>
        <v>0.14</v>
      </c>
      <c r="H148" s="8">
        <f t="shared" si="21"/>
        <v>29.57</v>
      </c>
      <c r="I148" s="8">
        <f t="shared" si="21"/>
        <v>97.85</v>
      </c>
      <c r="J148" s="14">
        <f t="shared" si="21"/>
        <v>1.87</v>
      </c>
      <c r="K148" s="34">
        <f t="shared" si="21"/>
        <v>282.5</v>
      </c>
      <c r="L148" s="8">
        <f t="shared" si="21"/>
        <v>193.5</v>
      </c>
      <c r="M148" s="8">
        <f t="shared" si="21"/>
        <v>57.5</v>
      </c>
      <c r="N148" s="14">
        <f t="shared" si="21"/>
        <v>2.62</v>
      </c>
      <c r="O148" s="64"/>
    </row>
    <row r="149" spans="1:15" ht="15.75">
      <c r="A149" s="11" t="s">
        <v>14</v>
      </c>
      <c r="B149" s="36"/>
      <c r="C149" s="33"/>
      <c r="D149" s="9"/>
      <c r="E149" s="12"/>
      <c r="F149" s="9"/>
      <c r="G149" s="33"/>
      <c r="H149" s="9"/>
      <c r="I149" s="9"/>
      <c r="J149" s="12"/>
      <c r="K149" s="33"/>
      <c r="L149" s="9"/>
      <c r="M149" s="9"/>
      <c r="N149" s="12"/>
      <c r="O149" s="64"/>
    </row>
    <row r="150" spans="1:15" ht="15">
      <c r="A150" s="13" t="s">
        <v>72</v>
      </c>
      <c r="B150" s="45" t="s">
        <v>68</v>
      </c>
      <c r="C150" s="34">
        <v>1.04</v>
      </c>
      <c r="D150" s="8">
        <v>3.6</v>
      </c>
      <c r="E150" s="14">
        <v>6.08</v>
      </c>
      <c r="F150" s="8">
        <v>60.8</v>
      </c>
      <c r="G150" s="34">
        <v>0.01</v>
      </c>
      <c r="H150" s="8">
        <v>3</v>
      </c>
      <c r="I150" s="8">
        <v>0.9</v>
      </c>
      <c r="J150" s="14">
        <v>0.1</v>
      </c>
      <c r="K150" s="34">
        <v>25.6</v>
      </c>
      <c r="L150" s="8">
        <v>28.7</v>
      </c>
      <c r="M150" s="8">
        <v>2.5</v>
      </c>
      <c r="N150" s="14">
        <v>0.04</v>
      </c>
      <c r="O150" s="64" t="s">
        <v>141</v>
      </c>
    </row>
    <row r="151" spans="1:15" ht="15">
      <c r="A151" s="15" t="s">
        <v>120</v>
      </c>
      <c r="B151" s="45" t="s">
        <v>51</v>
      </c>
      <c r="C151" s="34">
        <v>9.4</v>
      </c>
      <c r="D151" s="8">
        <v>9.3</v>
      </c>
      <c r="E151" s="14">
        <v>10.2</v>
      </c>
      <c r="F151" s="8">
        <v>171</v>
      </c>
      <c r="G151" s="34">
        <v>0.06</v>
      </c>
      <c r="H151" s="8">
        <v>0.1</v>
      </c>
      <c r="I151" s="8">
        <v>27.7</v>
      </c>
      <c r="J151" s="14">
        <v>0.02</v>
      </c>
      <c r="K151" s="34">
        <v>34.8</v>
      </c>
      <c r="L151" s="8">
        <v>16.4</v>
      </c>
      <c r="M151" s="8">
        <v>12</v>
      </c>
      <c r="N151" s="14">
        <v>0.1</v>
      </c>
      <c r="O151" s="64" t="s">
        <v>160</v>
      </c>
    </row>
    <row r="152" spans="1:15" ht="15">
      <c r="A152" s="15" t="s">
        <v>95</v>
      </c>
      <c r="B152" s="45" t="s">
        <v>44</v>
      </c>
      <c r="C152" s="34">
        <v>5.2</v>
      </c>
      <c r="D152" s="8">
        <v>6.9</v>
      </c>
      <c r="E152" s="14">
        <v>22.5</v>
      </c>
      <c r="F152" s="8">
        <v>158</v>
      </c>
      <c r="G152" s="34">
        <v>0.21</v>
      </c>
      <c r="H152" s="8"/>
      <c r="I152" s="8">
        <v>27.5</v>
      </c>
      <c r="J152" s="14">
        <v>0.3</v>
      </c>
      <c r="K152" s="34">
        <v>14</v>
      </c>
      <c r="L152" s="8">
        <v>75</v>
      </c>
      <c r="M152" s="8">
        <v>20</v>
      </c>
      <c r="N152" s="14">
        <v>2</v>
      </c>
      <c r="O152" s="64" t="s">
        <v>148</v>
      </c>
    </row>
    <row r="153" spans="1:15" ht="15">
      <c r="A153" s="15" t="s">
        <v>46</v>
      </c>
      <c r="B153" s="45">
        <v>200</v>
      </c>
      <c r="C153" s="34">
        <v>0.1</v>
      </c>
      <c r="D153" s="8">
        <v>0.1</v>
      </c>
      <c r="E153" s="14">
        <v>14.9</v>
      </c>
      <c r="F153" s="8">
        <v>60.7</v>
      </c>
      <c r="G153" s="34"/>
      <c r="H153" s="8">
        <v>1.5</v>
      </c>
      <c r="I153" s="8"/>
      <c r="J153" s="14"/>
      <c r="K153" s="8">
        <v>7</v>
      </c>
      <c r="L153" s="8">
        <v>7</v>
      </c>
      <c r="M153" s="8">
        <v>1</v>
      </c>
      <c r="N153" s="8">
        <v>0.1</v>
      </c>
      <c r="O153" s="64">
        <v>248</v>
      </c>
    </row>
    <row r="154" spans="1:15" ht="15">
      <c r="A154" s="15" t="s">
        <v>24</v>
      </c>
      <c r="B154" s="45" t="s">
        <v>84</v>
      </c>
      <c r="C154" s="34">
        <v>3.4</v>
      </c>
      <c r="D154" s="8">
        <v>0.5</v>
      </c>
      <c r="E154" s="14">
        <v>17.1</v>
      </c>
      <c r="F154" s="8">
        <v>90.4</v>
      </c>
      <c r="G154" s="34">
        <v>0.1</v>
      </c>
      <c r="H154" s="8"/>
      <c r="I154" s="8">
        <v>18.5</v>
      </c>
      <c r="J154" s="14">
        <v>0.75</v>
      </c>
      <c r="K154" s="8">
        <v>10.1</v>
      </c>
      <c r="L154" s="8">
        <v>60.5</v>
      </c>
      <c r="M154" s="8">
        <v>20.5</v>
      </c>
      <c r="N154" s="8">
        <v>1</v>
      </c>
      <c r="O154" s="64"/>
    </row>
    <row r="155" spans="1:15" ht="15">
      <c r="A155" s="15" t="s">
        <v>25</v>
      </c>
      <c r="B155" s="45" t="s">
        <v>84</v>
      </c>
      <c r="C155" s="35">
        <v>3</v>
      </c>
      <c r="D155" s="7">
        <v>0.82</v>
      </c>
      <c r="E155" s="16">
        <v>23.8</v>
      </c>
      <c r="F155" s="7">
        <v>94.4</v>
      </c>
      <c r="G155" s="35">
        <v>0.03</v>
      </c>
      <c r="H155" s="7"/>
      <c r="I155" s="7">
        <v>0</v>
      </c>
      <c r="J155" s="16">
        <v>0.4</v>
      </c>
      <c r="K155" s="7">
        <v>8</v>
      </c>
      <c r="L155" s="7">
        <v>30</v>
      </c>
      <c r="M155" s="7">
        <v>10</v>
      </c>
      <c r="N155" s="7">
        <v>0.5</v>
      </c>
      <c r="O155" s="65"/>
    </row>
    <row r="156" spans="1:15" ht="15">
      <c r="A156" s="17" t="s">
        <v>37</v>
      </c>
      <c r="B156" s="34"/>
      <c r="C156" s="34">
        <f aca="true" t="shared" si="22" ref="C156:N156">SUM(C150:C155)</f>
        <v>22.14</v>
      </c>
      <c r="D156" s="8">
        <f t="shared" si="22"/>
        <v>21.220000000000002</v>
      </c>
      <c r="E156" s="14">
        <f t="shared" si="22"/>
        <v>94.58</v>
      </c>
      <c r="F156" s="8">
        <f t="shared" si="22"/>
        <v>635.3</v>
      </c>
      <c r="G156" s="34">
        <f t="shared" si="22"/>
        <v>0.41000000000000003</v>
      </c>
      <c r="H156" s="8">
        <f t="shared" si="22"/>
        <v>4.6</v>
      </c>
      <c r="I156" s="8">
        <f t="shared" si="22"/>
        <v>74.6</v>
      </c>
      <c r="J156" s="14">
        <f t="shared" si="22"/>
        <v>1.5699999999999998</v>
      </c>
      <c r="K156" s="34">
        <f t="shared" si="22"/>
        <v>99.5</v>
      </c>
      <c r="L156" s="8">
        <f t="shared" si="22"/>
        <v>217.6</v>
      </c>
      <c r="M156" s="8">
        <f t="shared" si="22"/>
        <v>66</v>
      </c>
      <c r="N156" s="14">
        <f t="shared" si="22"/>
        <v>3.74</v>
      </c>
      <c r="O156" s="52"/>
    </row>
    <row r="157" spans="1:15" ht="15.75">
      <c r="A157" s="11" t="s">
        <v>189</v>
      </c>
      <c r="B157" s="36"/>
      <c r="C157" s="33"/>
      <c r="D157" s="9"/>
      <c r="E157" s="12"/>
      <c r="F157" s="9"/>
      <c r="G157" s="33"/>
      <c r="H157" s="9"/>
      <c r="I157" s="9"/>
      <c r="J157" s="12"/>
      <c r="K157" s="9"/>
      <c r="L157" s="9"/>
      <c r="M157" s="9"/>
      <c r="N157" s="9"/>
      <c r="O157" s="64"/>
    </row>
    <row r="158" spans="1:15" ht="15">
      <c r="A158" s="15" t="s">
        <v>193</v>
      </c>
      <c r="B158" s="45" t="s">
        <v>48</v>
      </c>
      <c r="C158" s="34">
        <v>5.6</v>
      </c>
      <c r="D158" s="8">
        <v>6.38</v>
      </c>
      <c r="E158" s="14">
        <v>8.18</v>
      </c>
      <c r="F158" s="8">
        <v>112.5</v>
      </c>
      <c r="G158" s="34">
        <v>0.08</v>
      </c>
      <c r="H158" s="8">
        <v>1.4</v>
      </c>
      <c r="I158" s="8">
        <v>43</v>
      </c>
      <c r="J158" s="14"/>
      <c r="K158" s="34">
        <v>240</v>
      </c>
      <c r="L158" s="8">
        <v>65</v>
      </c>
      <c r="M158" s="8">
        <v>10</v>
      </c>
      <c r="N158" s="14">
        <v>0.01</v>
      </c>
      <c r="O158" s="64">
        <v>245</v>
      </c>
    </row>
    <row r="159" spans="1:15" ht="16.5" thickBot="1">
      <c r="A159" s="22" t="s">
        <v>47</v>
      </c>
      <c r="B159" s="47"/>
      <c r="C159" s="43">
        <f aca="true" t="shared" si="23" ref="C159:N159">C130+C135+C143+C148+C156+C158</f>
        <v>91.53999999999999</v>
      </c>
      <c r="D159" s="41">
        <f t="shared" si="23"/>
        <v>94.75999999999999</v>
      </c>
      <c r="E159" s="44">
        <f t="shared" si="23"/>
        <v>363.06</v>
      </c>
      <c r="F159" s="41">
        <f t="shared" si="23"/>
        <v>2620.1</v>
      </c>
      <c r="G159" s="43">
        <f t="shared" si="23"/>
        <v>1.3000000000000003</v>
      </c>
      <c r="H159" s="41">
        <f t="shared" si="23"/>
        <v>65.01</v>
      </c>
      <c r="I159" s="41">
        <f t="shared" si="23"/>
        <v>751.49</v>
      </c>
      <c r="J159" s="44">
        <f t="shared" si="23"/>
        <v>10.54</v>
      </c>
      <c r="K159" s="43">
        <f t="shared" si="23"/>
        <v>1341.4</v>
      </c>
      <c r="L159" s="41">
        <f t="shared" si="23"/>
        <v>1172.5</v>
      </c>
      <c r="M159" s="41">
        <f t="shared" si="23"/>
        <v>287.3</v>
      </c>
      <c r="N159" s="44">
        <f t="shared" si="23"/>
        <v>14.190000000000001</v>
      </c>
      <c r="O159" s="54"/>
    </row>
    <row r="161" ht="12.75" customHeight="1"/>
    <row r="162" ht="10.5" customHeight="1"/>
    <row r="163" spans="1:14" ht="14.25" customHeight="1" thickBot="1">
      <c r="A163" s="2" t="s">
        <v>30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5" ht="15" customHeight="1">
      <c r="A164" s="72" t="s">
        <v>0</v>
      </c>
      <c r="B164" s="74" t="s">
        <v>1</v>
      </c>
      <c r="C164" s="76" t="s">
        <v>2</v>
      </c>
      <c r="D164" s="76"/>
      <c r="E164" s="76"/>
      <c r="F164" s="74" t="s">
        <v>6</v>
      </c>
      <c r="G164" s="77" t="s">
        <v>8</v>
      </c>
      <c r="H164" s="78"/>
      <c r="I164" s="78"/>
      <c r="J164" s="79"/>
      <c r="K164" s="80" t="s">
        <v>9</v>
      </c>
      <c r="L164" s="78"/>
      <c r="M164" s="78"/>
      <c r="N164" s="81"/>
      <c r="O164" s="51" t="s">
        <v>98</v>
      </c>
    </row>
    <row r="165" spans="1:15" ht="23.25" customHeight="1" thickBot="1">
      <c r="A165" s="73"/>
      <c r="B165" s="75"/>
      <c r="C165" s="23" t="s">
        <v>3</v>
      </c>
      <c r="D165" s="4" t="s">
        <v>4</v>
      </c>
      <c r="E165" s="31" t="s">
        <v>5</v>
      </c>
      <c r="F165" s="75"/>
      <c r="G165" s="23" t="s">
        <v>7</v>
      </c>
      <c r="H165" s="4" t="s">
        <v>16</v>
      </c>
      <c r="I165" s="4" t="s">
        <v>17</v>
      </c>
      <c r="J165" s="31" t="s">
        <v>18</v>
      </c>
      <c r="K165" s="3" t="s">
        <v>19</v>
      </c>
      <c r="L165" s="4" t="s">
        <v>20</v>
      </c>
      <c r="M165" s="4" t="s">
        <v>21</v>
      </c>
      <c r="N165" s="5" t="s">
        <v>22</v>
      </c>
      <c r="O165" s="30" t="s">
        <v>99</v>
      </c>
    </row>
    <row r="166" spans="1:15" ht="15.75">
      <c r="A166" s="11" t="s">
        <v>11</v>
      </c>
      <c r="B166" s="33"/>
      <c r="C166" s="38"/>
      <c r="D166" s="39"/>
      <c r="E166" s="40"/>
      <c r="F166" s="39"/>
      <c r="G166" s="38"/>
      <c r="H166" s="39"/>
      <c r="I166" s="39"/>
      <c r="J166" s="40"/>
      <c r="K166" s="38"/>
      <c r="L166" s="39"/>
      <c r="M166" s="39"/>
      <c r="N166" s="40"/>
      <c r="O166" s="52"/>
    </row>
    <row r="167" spans="1:15" ht="15">
      <c r="A167" s="13" t="s">
        <v>122</v>
      </c>
      <c r="B167" s="45" t="s">
        <v>86</v>
      </c>
      <c r="C167" s="34">
        <v>5.1</v>
      </c>
      <c r="D167" s="8">
        <v>6.9</v>
      </c>
      <c r="E167" s="14">
        <v>20</v>
      </c>
      <c r="F167" s="8">
        <v>156</v>
      </c>
      <c r="G167" s="34">
        <v>0.02</v>
      </c>
      <c r="H167" s="8">
        <v>0.03</v>
      </c>
      <c r="I167" s="8">
        <v>93.25</v>
      </c>
      <c r="J167" s="14">
        <v>0.3</v>
      </c>
      <c r="K167" s="34">
        <v>185</v>
      </c>
      <c r="L167" s="8">
        <v>153</v>
      </c>
      <c r="M167" s="8">
        <v>34</v>
      </c>
      <c r="N167" s="14">
        <v>0.1</v>
      </c>
      <c r="O167" s="64" t="s">
        <v>169</v>
      </c>
    </row>
    <row r="168" spans="1:15" ht="15">
      <c r="A168" s="13" t="s">
        <v>23</v>
      </c>
      <c r="B168" s="45">
        <v>200</v>
      </c>
      <c r="C168" s="34">
        <v>3.8</v>
      </c>
      <c r="D168" s="8">
        <v>3.5</v>
      </c>
      <c r="E168" s="14">
        <v>11.2</v>
      </c>
      <c r="F168" s="8">
        <v>91.2</v>
      </c>
      <c r="G168" s="34">
        <v>0.03</v>
      </c>
      <c r="H168" s="8">
        <v>0.52</v>
      </c>
      <c r="I168" s="8">
        <v>0.13</v>
      </c>
      <c r="J168" s="14">
        <v>0.4</v>
      </c>
      <c r="K168" s="34">
        <v>111</v>
      </c>
      <c r="L168" s="8">
        <v>107</v>
      </c>
      <c r="M168" s="8">
        <v>30.7</v>
      </c>
      <c r="N168" s="14">
        <v>1.1</v>
      </c>
      <c r="O168" s="64" t="str">
        <f>O133</f>
        <v>54-23ги</v>
      </c>
    </row>
    <row r="169" spans="1:15" ht="15">
      <c r="A169" s="15" t="s">
        <v>33</v>
      </c>
      <c r="B169" s="45" t="s">
        <v>85</v>
      </c>
      <c r="C169" s="34">
        <v>1.6</v>
      </c>
      <c r="D169" s="8">
        <v>5</v>
      </c>
      <c r="E169" s="14">
        <v>18.2</v>
      </c>
      <c r="F169" s="8">
        <v>119.2</v>
      </c>
      <c r="G169" s="34">
        <v>0.05</v>
      </c>
      <c r="H169" s="8"/>
      <c r="I169" s="8">
        <v>40</v>
      </c>
      <c r="J169" s="14">
        <v>0.5</v>
      </c>
      <c r="K169" s="8">
        <v>10</v>
      </c>
      <c r="L169" s="8">
        <v>30</v>
      </c>
      <c r="M169" s="8">
        <v>10</v>
      </c>
      <c r="N169" s="8">
        <v>0.5</v>
      </c>
      <c r="O169" s="64" t="str">
        <f>O134</f>
        <v>54-19з</v>
      </c>
    </row>
    <row r="170" spans="1:15" ht="15">
      <c r="A170" s="15" t="s">
        <v>61</v>
      </c>
      <c r="B170" s="45" t="s">
        <v>84</v>
      </c>
      <c r="C170" s="34">
        <v>3</v>
      </c>
      <c r="D170" s="8">
        <v>0.82</v>
      </c>
      <c r="E170" s="14">
        <v>23.8</v>
      </c>
      <c r="F170" s="8">
        <v>94.4</v>
      </c>
      <c r="G170" s="34">
        <v>0.03</v>
      </c>
      <c r="H170" s="8"/>
      <c r="I170" s="8"/>
      <c r="J170" s="14">
        <v>0.4</v>
      </c>
      <c r="K170" s="8">
        <v>8</v>
      </c>
      <c r="L170" s="8">
        <v>30</v>
      </c>
      <c r="M170" s="8">
        <v>10</v>
      </c>
      <c r="N170" s="8">
        <v>0.5</v>
      </c>
      <c r="O170" s="64"/>
    </row>
    <row r="171" spans="1:15" ht="15">
      <c r="A171" s="15" t="s">
        <v>57</v>
      </c>
      <c r="B171" s="45" t="s">
        <v>84</v>
      </c>
      <c r="C171" s="35">
        <v>4.8</v>
      </c>
      <c r="D171" s="7">
        <v>4</v>
      </c>
      <c r="E171" s="16">
        <v>0.3</v>
      </c>
      <c r="F171" s="7">
        <v>56.6</v>
      </c>
      <c r="G171" s="35">
        <v>0.02</v>
      </c>
      <c r="H171" s="7"/>
      <c r="I171" s="7">
        <v>62.4</v>
      </c>
      <c r="J171" s="16">
        <v>0.2</v>
      </c>
      <c r="K171" s="7">
        <v>19</v>
      </c>
      <c r="L171" s="7">
        <v>67</v>
      </c>
      <c r="M171" s="7">
        <v>4</v>
      </c>
      <c r="N171" s="7">
        <v>0.9</v>
      </c>
      <c r="O171" s="65" t="s">
        <v>149</v>
      </c>
    </row>
    <row r="172" spans="1:15" ht="15">
      <c r="A172" s="17" t="s">
        <v>37</v>
      </c>
      <c r="B172" s="34"/>
      <c r="C172" s="34">
        <f aca="true" t="shared" si="24" ref="C172:N172">SUM(C167:C171)</f>
        <v>18.299999999999997</v>
      </c>
      <c r="D172" s="8">
        <f t="shared" si="24"/>
        <v>20.22</v>
      </c>
      <c r="E172" s="14">
        <f t="shared" si="24"/>
        <v>73.5</v>
      </c>
      <c r="F172" s="8">
        <f t="shared" si="24"/>
        <v>517.4</v>
      </c>
      <c r="G172" s="34">
        <f t="shared" si="24"/>
        <v>0.15</v>
      </c>
      <c r="H172" s="8">
        <f t="shared" si="24"/>
        <v>0.55</v>
      </c>
      <c r="I172" s="8">
        <f t="shared" si="24"/>
        <v>195.78</v>
      </c>
      <c r="J172" s="14">
        <f t="shared" si="24"/>
        <v>1.8</v>
      </c>
      <c r="K172" s="34">
        <f t="shared" si="24"/>
        <v>333</v>
      </c>
      <c r="L172" s="8">
        <f t="shared" si="24"/>
        <v>387</v>
      </c>
      <c r="M172" s="8">
        <f t="shared" si="24"/>
        <v>88.7</v>
      </c>
      <c r="N172" s="14">
        <f t="shared" si="24"/>
        <v>3.1</v>
      </c>
      <c r="O172" s="64"/>
    </row>
    <row r="173" spans="1:15" ht="15.75">
      <c r="A173" s="11" t="s">
        <v>15</v>
      </c>
      <c r="B173" s="36"/>
      <c r="C173" s="36"/>
      <c r="D173" s="10"/>
      <c r="E173" s="18"/>
      <c r="F173" s="10"/>
      <c r="G173" s="36"/>
      <c r="H173" s="10"/>
      <c r="I173" s="10"/>
      <c r="J173" s="18"/>
      <c r="K173" s="36"/>
      <c r="L173" s="10"/>
      <c r="M173" s="10"/>
      <c r="N173" s="18"/>
      <c r="O173" s="64"/>
    </row>
    <row r="174" spans="1:15" ht="6" customHeight="1">
      <c r="A174" s="15"/>
      <c r="B174" s="45"/>
      <c r="C174" s="34"/>
      <c r="D174" s="8"/>
      <c r="E174" s="14"/>
      <c r="F174" s="8"/>
      <c r="G174" s="34"/>
      <c r="H174" s="8"/>
      <c r="I174" s="8"/>
      <c r="J174" s="14"/>
      <c r="K174" s="34"/>
      <c r="L174" s="8"/>
      <c r="M174" s="8"/>
      <c r="N174" s="14"/>
      <c r="O174" s="64"/>
    </row>
    <row r="175" spans="1:15" ht="15">
      <c r="A175" s="15" t="s">
        <v>116</v>
      </c>
      <c r="B175" s="45" t="s">
        <v>48</v>
      </c>
      <c r="C175" s="34">
        <v>5.6</v>
      </c>
      <c r="D175" s="8">
        <v>6.38</v>
      </c>
      <c r="E175" s="14">
        <v>8.18</v>
      </c>
      <c r="F175" s="8">
        <v>112.5</v>
      </c>
      <c r="G175" s="34">
        <v>0.08</v>
      </c>
      <c r="H175" s="8">
        <v>1.4</v>
      </c>
      <c r="I175" s="8">
        <v>43</v>
      </c>
      <c r="J175" s="14"/>
      <c r="K175" s="34">
        <v>240</v>
      </c>
      <c r="L175" s="8">
        <v>65</v>
      </c>
      <c r="M175" s="8">
        <v>10</v>
      </c>
      <c r="N175" s="14">
        <v>0.01</v>
      </c>
      <c r="O175" s="64">
        <v>245</v>
      </c>
    </row>
    <row r="176" spans="1:15" ht="15">
      <c r="A176" s="15" t="s">
        <v>61</v>
      </c>
      <c r="B176" s="45" t="s">
        <v>84</v>
      </c>
      <c r="C176" s="35">
        <v>3</v>
      </c>
      <c r="D176" s="7">
        <v>0.82</v>
      </c>
      <c r="E176" s="16">
        <v>23.8</v>
      </c>
      <c r="F176" s="7">
        <v>94.4</v>
      </c>
      <c r="G176" s="35">
        <v>0.03</v>
      </c>
      <c r="H176" s="7"/>
      <c r="I176" s="7"/>
      <c r="J176" s="16">
        <v>0.4</v>
      </c>
      <c r="K176" s="35">
        <v>8</v>
      </c>
      <c r="L176" s="7">
        <v>30</v>
      </c>
      <c r="M176" s="7">
        <v>10</v>
      </c>
      <c r="N176" s="16">
        <v>0.5</v>
      </c>
      <c r="O176" s="65"/>
    </row>
    <row r="177" spans="1:15" ht="15">
      <c r="A177" s="17" t="s">
        <v>37</v>
      </c>
      <c r="B177" s="46"/>
      <c r="C177" s="34">
        <f aca="true" t="shared" si="25" ref="C177:N177">SUM(C174:C176)</f>
        <v>8.6</v>
      </c>
      <c r="D177" s="8">
        <f t="shared" si="25"/>
        <v>7.2</v>
      </c>
      <c r="E177" s="14">
        <f t="shared" si="25"/>
        <v>31.98</v>
      </c>
      <c r="F177" s="8">
        <f t="shared" si="25"/>
        <v>206.9</v>
      </c>
      <c r="G177" s="34">
        <f t="shared" si="25"/>
        <v>0.11</v>
      </c>
      <c r="H177" s="8">
        <f t="shared" si="25"/>
        <v>1.4</v>
      </c>
      <c r="I177" s="8">
        <f t="shared" si="25"/>
        <v>43</v>
      </c>
      <c r="J177" s="14">
        <f t="shared" si="25"/>
        <v>0.4</v>
      </c>
      <c r="K177" s="34">
        <f t="shared" si="25"/>
        <v>248</v>
      </c>
      <c r="L177" s="8">
        <f t="shared" si="25"/>
        <v>95</v>
      </c>
      <c r="M177" s="8">
        <f t="shared" si="25"/>
        <v>20</v>
      </c>
      <c r="N177" s="14">
        <f t="shared" si="25"/>
        <v>0.51</v>
      </c>
      <c r="O177" s="64"/>
    </row>
    <row r="178" spans="1:15" ht="15.75">
      <c r="A178" s="11" t="s">
        <v>12</v>
      </c>
      <c r="B178" s="36"/>
      <c r="C178" s="33"/>
      <c r="D178" s="9"/>
      <c r="E178" s="12"/>
      <c r="F178" s="9"/>
      <c r="G178" s="33"/>
      <c r="H178" s="9"/>
      <c r="I178" s="9"/>
      <c r="J178" s="12"/>
      <c r="K178" s="33"/>
      <c r="L178" s="9"/>
      <c r="M178" s="9"/>
      <c r="N178" s="12"/>
      <c r="O178" s="64"/>
    </row>
    <row r="179" spans="1:15" ht="15">
      <c r="A179" s="13" t="s">
        <v>123</v>
      </c>
      <c r="B179" s="45" t="s">
        <v>39</v>
      </c>
      <c r="C179" s="34">
        <v>0.9</v>
      </c>
      <c r="D179" s="8">
        <v>10.2</v>
      </c>
      <c r="E179" s="14">
        <v>7.2</v>
      </c>
      <c r="F179" s="8">
        <v>105</v>
      </c>
      <c r="G179" s="34">
        <v>0.05</v>
      </c>
      <c r="H179" s="8">
        <v>15.2</v>
      </c>
      <c r="I179" s="8">
        <v>190</v>
      </c>
      <c r="J179" s="14">
        <v>0.6</v>
      </c>
      <c r="K179" s="34">
        <v>55.4</v>
      </c>
      <c r="L179" s="8">
        <v>98.4</v>
      </c>
      <c r="M179" s="8">
        <v>6</v>
      </c>
      <c r="N179" s="14">
        <v>0.1</v>
      </c>
      <c r="O179" s="64" t="s">
        <v>170</v>
      </c>
    </row>
    <row r="180" spans="1:15" ht="15">
      <c r="A180" s="15" t="s">
        <v>127</v>
      </c>
      <c r="B180" s="45" t="s">
        <v>112</v>
      </c>
      <c r="C180" s="34">
        <v>5.9</v>
      </c>
      <c r="D180" s="8">
        <v>7.8</v>
      </c>
      <c r="E180" s="14">
        <v>12</v>
      </c>
      <c r="F180" s="8">
        <v>161.7</v>
      </c>
      <c r="G180" s="34">
        <v>0.08</v>
      </c>
      <c r="H180" s="8">
        <v>6</v>
      </c>
      <c r="I180" s="8">
        <v>134</v>
      </c>
      <c r="J180" s="14">
        <v>1.1</v>
      </c>
      <c r="K180" s="34">
        <v>96.2</v>
      </c>
      <c r="L180" s="8">
        <v>94.2</v>
      </c>
      <c r="M180" s="8">
        <v>4.5</v>
      </c>
      <c r="N180" s="14">
        <v>0.1</v>
      </c>
      <c r="O180" s="64" t="s">
        <v>171</v>
      </c>
    </row>
    <row r="181" spans="1:15" ht="15">
      <c r="A181" s="15" t="s">
        <v>69</v>
      </c>
      <c r="B181" s="45" t="s">
        <v>51</v>
      </c>
      <c r="C181" s="34">
        <v>6.2</v>
      </c>
      <c r="D181" s="8">
        <v>2.8</v>
      </c>
      <c r="E181" s="14">
        <v>8.6</v>
      </c>
      <c r="F181" s="8">
        <v>115</v>
      </c>
      <c r="G181" s="34">
        <v>0.08</v>
      </c>
      <c r="H181" s="8">
        <v>0.16</v>
      </c>
      <c r="I181" s="8">
        <v>22</v>
      </c>
      <c r="J181" s="14">
        <v>0.4</v>
      </c>
      <c r="K181" s="34">
        <v>36</v>
      </c>
      <c r="L181" s="8">
        <v>30</v>
      </c>
      <c r="M181" s="8">
        <v>15</v>
      </c>
      <c r="N181" s="14">
        <v>0.1</v>
      </c>
      <c r="O181" s="64" t="str">
        <f>O112</f>
        <v>54-3р</v>
      </c>
    </row>
    <row r="182" spans="1:15" ht="15">
      <c r="A182" s="15" t="s">
        <v>59</v>
      </c>
      <c r="B182" s="45" t="s">
        <v>48</v>
      </c>
      <c r="C182" s="34">
        <v>4.1</v>
      </c>
      <c r="D182" s="8">
        <v>8.1</v>
      </c>
      <c r="E182" s="14">
        <v>25.2</v>
      </c>
      <c r="F182" s="8">
        <v>164</v>
      </c>
      <c r="G182" s="34">
        <v>0.18</v>
      </c>
      <c r="H182" s="8">
        <v>13.6</v>
      </c>
      <c r="I182" s="8">
        <v>42.8</v>
      </c>
      <c r="J182" s="14">
        <v>0.23</v>
      </c>
      <c r="K182" s="34">
        <v>52</v>
      </c>
      <c r="L182" s="8">
        <v>25</v>
      </c>
      <c r="M182" s="8">
        <v>8</v>
      </c>
      <c r="N182" s="14">
        <v>0.08</v>
      </c>
      <c r="O182" s="64" t="str">
        <f>O113</f>
        <v>54-11г</v>
      </c>
    </row>
    <row r="183" spans="1:15" ht="15">
      <c r="A183" s="15" t="s">
        <v>105</v>
      </c>
      <c r="B183" s="45">
        <v>200</v>
      </c>
      <c r="C183" s="34">
        <v>0.5</v>
      </c>
      <c r="D183" s="8">
        <v>0</v>
      </c>
      <c r="E183" s="14">
        <v>19.8</v>
      </c>
      <c r="F183" s="8">
        <v>81</v>
      </c>
      <c r="G183" s="34"/>
      <c r="H183" s="8"/>
      <c r="I183" s="8">
        <v>15</v>
      </c>
      <c r="J183" s="14">
        <v>0.05</v>
      </c>
      <c r="K183" s="8">
        <v>50</v>
      </c>
      <c r="L183" s="8">
        <v>4</v>
      </c>
      <c r="M183" s="8">
        <v>2</v>
      </c>
      <c r="N183" s="8">
        <v>0.1</v>
      </c>
      <c r="O183" s="64" t="s">
        <v>144</v>
      </c>
    </row>
    <row r="184" spans="1:15" ht="15">
      <c r="A184" s="15" t="s">
        <v>25</v>
      </c>
      <c r="B184" s="25" t="s">
        <v>84</v>
      </c>
      <c r="C184" s="8">
        <v>3</v>
      </c>
      <c r="D184" s="8">
        <v>0.82</v>
      </c>
      <c r="E184" s="8">
        <v>23.8</v>
      </c>
      <c r="F184" s="26">
        <v>94.4</v>
      </c>
      <c r="G184" s="8">
        <v>0.03</v>
      </c>
      <c r="H184" s="8">
        <v>0</v>
      </c>
      <c r="I184" s="8">
        <v>0</v>
      </c>
      <c r="J184" s="8">
        <v>0.4</v>
      </c>
      <c r="K184" s="34">
        <v>8</v>
      </c>
      <c r="L184" s="8">
        <v>30</v>
      </c>
      <c r="M184" s="8">
        <v>10</v>
      </c>
      <c r="N184" s="14">
        <v>0.5</v>
      </c>
      <c r="O184" s="64"/>
    </row>
    <row r="185" spans="1:15" ht="15">
      <c r="A185" s="15" t="s">
        <v>24</v>
      </c>
      <c r="B185" s="25" t="s">
        <v>68</v>
      </c>
      <c r="C185" s="7">
        <v>6.8</v>
      </c>
      <c r="D185" s="7">
        <v>1</v>
      </c>
      <c r="E185" s="7">
        <v>34</v>
      </c>
      <c r="F185" s="32">
        <v>181</v>
      </c>
      <c r="G185" s="7">
        <v>0.2</v>
      </c>
      <c r="H185" s="7">
        <v>0</v>
      </c>
      <c r="I185" s="7">
        <v>3</v>
      </c>
      <c r="J185" s="7">
        <v>2</v>
      </c>
      <c r="K185" s="35">
        <v>25</v>
      </c>
      <c r="L185" s="7">
        <v>120</v>
      </c>
      <c r="M185" s="7">
        <v>40</v>
      </c>
      <c r="N185" s="16">
        <v>3</v>
      </c>
      <c r="O185" s="65"/>
    </row>
    <row r="186" spans="1:15" ht="15">
      <c r="A186" s="17" t="s">
        <v>37</v>
      </c>
      <c r="B186" s="34"/>
      <c r="C186" s="34">
        <f aca="true" t="shared" si="26" ref="C186:N186">SUM(C179:C185)</f>
        <v>27.400000000000002</v>
      </c>
      <c r="D186" s="8">
        <f t="shared" si="26"/>
        <v>30.72</v>
      </c>
      <c r="E186" s="14">
        <f t="shared" si="26"/>
        <v>130.6</v>
      </c>
      <c r="F186" s="8">
        <f t="shared" si="26"/>
        <v>902.1</v>
      </c>
      <c r="G186" s="34">
        <f t="shared" si="26"/>
        <v>0.6200000000000001</v>
      </c>
      <c r="H186" s="8">
        <f t="shared" si="26"/>
        <v>34.96</v>
      </c>
      <c r="I186" s="8">
        <f t="shared" si="26"/>
        <v>406.8</v>
      </c>
      <c r="J186" s="14">
        <f t="shared" si="26"/>
        <v>4.779999999999999</v>
      </c>
      <c r="K186" s="34">
        <f t="shared" si="26"/>
        <v>322.6</v>
      </c>
      <c r="L186" s="8">
        <f t="shared" si="26"/>
        <v>401.6</v>
      </c>
      <c r="M186" s="8">
        <f t="shared" si="26"/>
        <v>85.5</v>
      </c>
      <c r="N186" s="14">
        <f t="shared" si="26"/>
        <v>3.98</v>
      </c>
      <c r="O186" s="64"/>
    </row>
    <row r="187" spans="1:15" ht="15.75">
      <c r="A187" s="11" t="s">
        <v>13</v>
      </c>
      <c r="B187" s="36"/>
      <c r="C187" s="33"/>
      <c r="D187" s="9"/>
      <c r="E187" s="12"/>
      <c r="F187" s="9"/>
      <c r="G187" s="33"/>
      <c r="H187" s="9"/>
      <c r="I187" s="9"/>
      <c r="J187" s="12"/>
      <c r="K187" s="33"/>
      <c r="L187" s="9"/>
      <c r="M187" s="9"/>
      <c r="N187" s="12"/>
      <c r="O187" s="64"/>
    </row>
    <row r="188" spans="1:15" ht="15">
      <c r="A188" s="15" t="s">
        <v>124</v>
      </c>
      <c r="B188" s="45" t="s">
        <v>48</v>
      </c>
      <c r="C188" s="34">
        <v>0.4</v>
      </c>
      <c r="D188" s="8">
        <v>0.2</v>
      </c>
      <c r="E188" s="14">
        <v>20.4</v>
      </c>
      <c r="F188" s="8">
        <v>120</v>
      </c>
      <c r="G188" s="34">
        <v>0.08</v>
      </c>
      <c r="H188" s="8">
        <v>24</v>
      </c>
      <c r="I188" s="8"/>
      <c r="J188" s="14"/>
      <c r="K188" s="34">
        <v>36</v>
      </c>
      <c r="L188" s="8">
        <v>26</v>
      </c>
      <c r="M188" s="8">
        <v>0.2</v>
      </c>
      <c r="N188" s="14">
        <v>0.6</v>
      </c>
      <c r="O188" s="64"/>
    </row>
    <row r="189" spans="1:15" ht="15">
      <c r="A189" s="15" t="s">
        <v>125</v>
      </c>
      <c r="B189" s="25" t="s">
        <v>89</v>
      </c>
      <c r="C189" s="8">
        <v>2.5</v>
      </c>
      <c r="D189" s="8">
        <v>5.2</v>
      </c>
      <c r="E189" s="8">
        <v>22</v>
      </c>
      <c r="F189" s="26">
        <v>157</v>
      </c>
      <c r="G189" s="8"/>
      <c r="H189" s="8"/>
      <c r="I189" s="8">
        <v>1.5</v>
      </c>
      <c r="J189" s="8">
        <v>1.2</v>
      </c>
      <c r="K189" s="34">
        <v>42.5</v>
      </c>
      <c r="L189" s="8">
        <v>101</v>
      </c>
      <c r="M189" s="8">
        <v>5.4</v>
      </c>
      <c r="N189" s="14">
        <v>0.4</v>
      </c>
      <c r="O189" s="64">
        <v>304</v>
      </c>
    </row>
    <row r="190" spans="1:15" ht="3.75" customHeight="1">
      <c r="A190" s="15"/>
      <c r="B190" s="45"/>
      <c r="C190" s="35"/>
      <c r="D190" s="7"/>
      <c r="E190" s="16"/>
      <c r="F190" s="7"/>
      <c r="G190" s="35"/>
      <c r="H190" s="7"/>
      <c r="I190" s="7"/>
      <c r="J190" s="16"/>
      <c r="K190" s="7"/>
      <c r="L190" s="7"/>
      <c r="M190" s="7"/>
      <c r="N190" s="7"/>
      <c r="O190" s="65"/>
    </row>
    <row r="191" spans="1:15" ht="15">
      <c r="A191" s="17" t="s">
        <v>37</v>
      </c>
      <c r="B191" s="46"/>
      <c r="C191" s="34">
        <f aca="true" t="shared" si="27" ref="C191:N191">SUM(C188:C190)</f>
        <v>2.9</v>
      </c>
      <c r="D191" s="8">
        <f t="shared" si="27"/>
        <v>5.4</v>
      </c>
      <c r="E191" s="14">
        <f t="shared" si="27"/>
        <v>42.4</v>
      </c>
      <c r="F191" s="8">
        <f t="shared" si="27"/>
        <v>277</v>
      </c>
      <c r="G191" s="34">
        <f t="shared" si="27"/>
        <v>0.08</v>
      </c>
      <c r="H191" s="8">
        <f t="shared" si="27"/>
        <v>24</v>
      </c>
      <c r="I191" s="8">
        <f t="shared" si="27"/>
        <v>1.5</v>
      </c>
      <c r="J191" s="14">
        <f t="shared" si="27"/>
        <v>1.2</v>
      </c>
      <c r="K191" s="34">
        <f t="shared" si="27"/>
        <v>78.5</v>
      </c>
      <c r="L191" s="8">
        <f t="shared" si="27"/>
        <v>127</v>
      </c>
      <c r="M191" s="8">
        <f t="shared" si="27"/>
        <v>5.6000000000000005</v>
      </c>
      <c r="N191" s="14">
        <f t="shared" si="27"/>
        <v>1</v>
      </c>
      <c r="O191" s="64"/>
    </row>
    <row r="192" spans="1:15" ht="15.75">
      <c r="A192" s="11" t="s">
        <v>14</v>
      </c>
      <c r="B192" s="36"/>
      <c r="C192" s="33"/>
      <c r="D192" s="9"/>
      <c r="E192" s="12"/>
      <c r="F192" s="9"/>
      <c r="G192" s="33"/>
      <c r="H192" s="9"/>
      <c r="I192" s="9"/>
      <c r="J192" s="12"/>
      <c r="K192" s="33"/>
      <c r="L192" s="9"/>
      <c r="M192" s="9"/>
      <c r="N192" s="12"/>
      <c r="O192" s="64"/>
    </row>
    <row r="193" spans="1:15" ht="15">
      <c r="A193" s="13" t="s">
        <v>126</v>
      </c>
      <c r="B193" s="45" t="s">
        <v>89</v>
      </c>
      <c r="C193" s="34">
        <v>0.2</v>
      </c>
      <c r="D193" s="8"/>
      <c r="E193" s="14">
        <v>3</v>
      </c>
      <c r="F193" s="8">
        <v>21</v>
      </c>
      <c r="G193" s="34"/>
      <c r="H193" s="8"/>
      <c r="I193" s="8"/>
      <c r="J193" s="14"/>
      <c r="K193" s="34">
        <v>0.02</v>
      </c>
      <c r="L193" s="8"/>
      <c r="M193" s="8"/>
      <c r="N193" s="14"/>
      <c r="O193" s="64"/>
    </row>
    <row r="194" spans="1:15" ht="15">
      <c r="A194" s="15" t="s">
        <v>172</v>
      </c>
      <c r="B194" s="45" t="s">
        <v>51</v>
      </c>
      <c r="C194" s="34">
        <v>9.4</v>
      </c>
      <c r="D194" s="8">
        <v>9.3</v>
      </c>
      <c r="E194" s="14">
        <v>10.2</v>
      </c>
      <c r="F194" s="8">
        <v>171</v>
      </c>
      <c r="G194" s="34">
        <v>0.06</v>
      </c>
      <c r="H194" s="8">
        <v>0.1</v>
      </c>
      <c r="I194" s="8">
        <v>27.7</v>
      </c>
      <c r="J194" s="14">
        <v>0.02</v>
      </c>
      <c r="K194" s="34">
        <v>34.8</v>
      </c>
      <c r="L194" s="8">
        <v>16.4</v>
      </c>
      <c r="M194" s="8">
        <v>12</v>
      </c>
      <c r="N194" s="14">
        <v>0.1</v>
      </c>
      <c r="O194" s="64" t="str">
        <f>O151</f>
        <v>54-4м</v>
      </c>
    </row>
    <row r="195" spans="1:15" ht="15">
      <c r="A195" s="15" t="s">
        <v>66</v>
      </c>
      <c r="B195" s="45" t="s">
        <v>44</v>
      </c>
      <c r="C195" s="34">
        <v>4.3</v>
      </c>
      <c r="D195" s="8">
        <v>5.5</v>
      </c>
      <c r="E195" s="14">
        <v>23.2</v>
      </c>
      <c r="F195" s="8">
        <v>202</v>
      </c>
      <c r="G195" s="34">
        <v>0.05</v>
      </c>
      <c r="H195" s="8">
        <v>0.02</v>
      </c>
      <c r="I195" s="8">
        <v>26.6</v>
      </c>
      <c r="J195" s="14">
        <v>0.4</v>
      </c>
      <c r="K195" s="34">
        <v>11</v>
      </c>
      <c r="L195" s="8">
        <v>22</v>
      </c>
      <c r="M195" s="8">
        <v>5</v>
      </c>
      <c r="N195" s="14"/>
      <c r="O195" s="64" t="s">
        <v>161</v>
      </c>
    </row>
    <row r="196" spans="1:15" ht="15">
      <c r="A196" s="15" t="s">
        <v>102</v>
      </c>
      <c r="B196" s="45" t="s">
        <v>48</v>
      </c>
      <c r="C196" s="34">
        <v>0.2</v>
      </c>
      <c r="D196" s="8"/>
      <c r="E196" s="14">
        <v>6.5</v>
      </c>
      <c r="F196" s="8">
        <v>26.8</v>
      </c>
      <c r="G196" s="34"/>
      <c r="H196" s="8">
        <v>0.04</v>
      </c>
      <c r="I196" s="8">
        <v>0.3</v>
      </c>
      <c r="J196" s="14"/>
      <c r="K196" s="8">
        <v>4.5</v>
      </c>
      <c r="L196" s="8">
        <v>7.2</v>
      </c>
      <c r="M196" s="8">
        <v>3.8</v>
      </c>
      <c r="N196" s="8">
        <v>0.7</v>
      </c>
      <c r="O196" s="64" t="s">
        <v>139</v>
      </c>
    </row>
    <row r="197" spans="1:15" ht="15">
      <c r="A197" s="15" t="s">
        <v>25</v>
      </c>
      <c r="B197" s="25" t="s">
        <v>84</v>
      </c>
      <c r="C197" s="8">
        <v>3</v>
      </c>
      <c r="D197" s="8">
        <v>0.82</v>
      </c>
      <c r="E197" s="8">
        <v>23.8</v>
      </c>
      <c r="F197" s="26">
        <v>94.4</v>
      </c>
      <c r="G197" s="8">
        <v>0.03</v>
      </c>
      <c r="H197" s="8">
        <v>0</v>
      </c>
      <c r="I197" s="8">
        <v>0</v>
      </c>
      <c r="J197" s="8">
        <v>0.4</v>
      </c>
      <c r="K197" s="34">
        <v>8</v>
      </c>
      <c r="L197" s="8">
        <v>30</v>
      </c>
      <c r="M197" s="8">
        <v>10</v>
      </c>
      <c r="N197" s="14">
        <v>0.5</v>
      </c>
      <c r="O197" s="64"/>
    </row>
    <row r="198" spans="1:15" ht="15">
      <c r="A198" s="15" t="s">
        <v>24</v>
      </c>
      <c r="B198" s="45" t="s">
        <v>84</v>
      </c>
      <c r="C198" s="35">
        <v>3.4</v>
      </c>
      <c r="D198" s="7">
        <v>0.5</v>
      </c>
      <c r="E198" s="16">
        <v>17.1</v>
      </c>
      <c r="F198" s="7">
        <v>90.4</v>
      </c>
      <c r="G198" s="35">
        <v>0.1</v>
      </c>
      <c r="H198" s="7">
        <v>0</v>
      </c>
      <c r="I198" s="7">
        <v>1.5</v>
      </c>
      <c r="J198" s="16">
        <v>1</v>
      </c>
      <c r="K198" s="35">
        <v>12.5</v>
      </c>
      <c r="L198" s="7">
        <v>60</v>
      </c>
      <c r="M198" s="7">
        <v>20</v>
      </c>
      <c r="N198" s="16">
        <v>1.5</v>
      </c>
      <c r="O198" s="65"/>
    </row>
    <row r="199" spans="1:15" ht="15">
      <c r="A199" s="17" t="s">
        <v>37</v>
      </c>
      <c r="B199" s="34"/>
      <c r="C199" s="34">
        <f aca="true" t="shared" si="28" ref="C199:N199">SUM(C193:C198)</f>
        <v>20.499999999999996</v>
      </c>
      <c r="D199" s="8">
        <f t="shared" si="28"/>
        <v>16.12</v>
      </c>
      <c r="E199" s="14">
        <f t="shared" si="28"/>
        <v>83.80000000000001</v>
      </c>
      <c r="F199" s="8">
        <f t="shared" si="28"/>
        <v>605.6</v>
      </c>
      <c r="G199" s="34">
        <f t="shared" si="28"/>
        <v>0.24000000000000002</v>
      </c>
      <c r="H199" s="8">
        <f t="shared" si="28"/>
        <v>0.16</v>
      </c>
      <c r="I199" s="8">
        <f t="shared" si="28"/>
        <v>56.099999999999994</v>
      </c>
      <c r="J199" s="14">
        <f t="shared" si="28"/>
        <v>1.82</v>
      </c>
      <c r="K199" s="34">
        <f t="shared" si="28"/>
        <v>70.82</v>
      </c>
      <c r="L199" s="8">
        <f t="shared" si="28"/>
        <v>135.6</v>
      </c>
      <c r="M199" s="8">
        <f t="shared" si="28"/>
        <v>50.8</v>
      </c>
      <c r="N199" s="14">
        <f t="shared" si="28"/>
        <v>2.8</v>
      </c>
      <c r="O199" s="52"/>
    </row>
    <row r="200" spans="1:15" ht="15">
      <c r="A200" s="17"/>
      <c r="B200" s="34"/>
      <c r="C200" s="34"/>
      <c r="D200" s="8"/>
      <c r="E200" s="14"/>
      <c r="F200" s="8"/>
      <c r="G200" s="34"/>
      <c r="H200" s="8"/>
      <c r="I200" s="8"/>
      <c r="J200" s="14"/>
      <c r="K200" s="34"/>
      <c r="L200" s="8"/>
      <c r="M200" s="8"/>
      <c r="N200" s="14"/>
      <c r="O200" s="52"/>
    </row>
    <row r="201" spans="1:15" ht="16.5" thickBot="1">
      <c r="A201" s="22" t="s">
        <v>47</v>
      </c>
      <c r="B201" s="47"/>
      <c r="C201" s="43">
        <f>C172+C177+C186+C191+C199</f>
        <v>77.69999999999999</v>
      </c>
      <c r="D201" s="41">
        <f aca="true" t="shared" si="29" ref="D201:N201">D172+D177+D186+D191+D199</f>
        <v>79.66</v>
      </c>
      <c r="E201" s="44">
        <f t="shared" si="29"/>
        <v>362.28</v>
      </c>
      <c r="F201" s="41">
        <f t="shared" si="29"/>
        <v>2509</v>
      </c>
      <c r="G201" s="43">
        <f t="shared" si="29"/>
        <v>1.2000000000000002</v>
      </c>
      <c r="H201" s="41">
        <f t="shared" si="29"/>
        <v>61.07</v>
      </c>
      <c r="I201" s="41">
        <f t="shared" si="29"/>
        <v>703.1800000000001</v>
      </c>
      <c r="J201" s="44">
        <f t="shared" si="29"/>
        <v>10</v>
      </c>
      <c r="K201" s="43">
        <f t="shared" si="29"/>
        <v>1052.92</v>
      </c>
      <c r="L201" s="41">
        <f t="shared" si="29"/>
        <v>1146.2</v>
      </c>
      <c r="M201" s="41">
        <f t="shared" si="29"/>
        <v>250.59999999999997</v>
      </c>
      <c r="N201" s="44">
        <f t="shared" si="29"/>
        <v>11.39</v>
      </c>
      <c r="O201" s="54"/>
    </row>
    <row r="202" ht="12.75" customHeight="1"/>
    <row r="203" spans="1:14" ht="27.75" customHeight="1" hidden="1">
      <c r="A203" s="2" t="s">
        <v>70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5" ht="15" customHeight="1" hidden="1">
      <c r="A204" s="72" t="s">
        <v>0</v>
      </c>
      <c r="B204" s="74" t="s">
        <v>1</v>
      </c>
      <c r="C204" s="76" t="s">
        <v>2</v>
      </c>
      <c r="D204" s="76"/>
      <c r="E204" s="76"/>
      <c r="F204" s="74" t="s">
        <v>6</v>
      </c>
      <c r="G204" s="77" t="s">
        <v>8</v>
      </c>
      <c r="H204" s="78"/>
      <c r="I204" s="78"/>
      <c r="J204" s="79"/>
      <c r="K204" s="80" t="s">
        <v>9</v>
      </c>
      <c r="L204" s="78"/>
      <c r="M204" s="78"/>
      <c r="N204" s="81"/>
      <c r="O204" s="51" t="s">
        <v>98</v>
      </c>
    </row>
    <row r="205" spans="1:15" ht="23.25" customHeight="1" hidden="1" thickBot="1">
      <c r="A205" s="73"/>
      <c r="B205" s="75"/>
      <c r="C205" s="23" t="s">
        <v>3</v>
      </c>
      <c r="D205" s="4" t="s">
        <v>4</v>
      </c>
      <c r="E205" s="31" t="s">
        <v>5</v>
      </c>
      <c r="F205" s="75"/>
      <c r="G205" s="23" t="s">
        <v>7</v>
      </c>
      <c r="H205" s="4" t="s">
        <v>16</v>
      </c>
      <c r="I205" s="4" t="s">
        <v>17</v>
      </c>
      <c r="J205" s="31" t="s">
        <v>18</v>
      </c>
      <c r="K205" s="3" t="s">
        <v>19</v>
      </c>
      <c r="L205" s="4" t="s">
        <v>20</v>
      </c>
      <c r="M205" s="4" t="s">
        <v>21</v>
      </c>
      <c r="N205" s="5" t="s">
        <v>22</v>
      </c>
      <c r="O205" s="30" t="s">
        <v>99</v>
      </c>
    </row>
    <row r="206" spans="1:15" ht="15.75" hidden="1">
      <c r="A206" s="11" t="s">
        <v>11</v>
      </c>
      <c r="B206" s="33"/>
      <c r="C206" s="38"/>
      <c r="D206" s="39"/>
      <c r="E206" s="40"/>
      <c r="F206" s="39"/>
      <c r="G206" s="38"/>
      <c r="H206" s="39"/>
      <c r="I206" s="39"/>
      <c r="J206" s="40"/>
      <c r="K206" s="38"/>
      <c r="L206" s="39"/>
      <c r="M206" s="39"/>
      <c r="N206" s="40"/>
      <c r="O206" s="52"/>
    </row>
    <row r="207" spans="1:15" ht="15" hidden="1">
      <c r="A207" s="13" t="s">
        <v>71</v>
      </c>
      <c r="B207" s="45" t="s">
        <v>86</v>
      </c>
      <c r="C207" s="34"/>
      <c r="D207" s="8"/>
      <c r="E207" s="14"/>
      <c r="F207" s="8"/>
      <c r="G207" s="34"/>
      <c r="H207" s="8"/>
      <c r="I207" s="8"/>
      <c r="J207" s="14"/>
      <c r="K207" s="34"/>
      <c r="L207" s="8"/>
      <c r="M207" s="8"/>
      <c r="N207" s="14"/>
      <c r="O207" s="52"/>
    </row>
    <row r="208" spans="1:15" ht="15" hidden="1">
      <c r="A208" s="15" t="s">
        <v>50</v>
      </c>
      <c r="B208" s="45" t="s">
        <v>48</v>
      </c>
      <c r="C208" s="34"/>
      <c r="D208" s="8"/>
      <c r="E208" s="14"/>
      <c r="F208" s="8"/>
      <c r="G208" s="34"/>
      <c r="H208" s="8"/>
      <c r="I208" s="8"/>
      <c r="J208" s="14"/>
      <c r="K208" s="34"/>
      <c r="L208" s="8"/>
      <c r="M208" s="8"/>
      <c r="N208" s="14"/>
      <c r="O208" s="52"/>
    </row>
    <row r="209" spans="1:15" ht="15" hidden="1">
      <c r="A209" s="15" t="s">
        <v>25</v>
      </c>
      <c r="B209" s="45" t="s">
        <v>84</v>
      </c>
      <c r="C209" s="34"/>
      <c r="D209" s="8"/>
      <c r="E209" s="14"/>
      <c r="F209" s="8"/>
      <c r="G209" s="34"/>
      <c r="H209" s="8"/>
      <c r="I209" s="8"/>
      <c r="J209" s="14"/>
      <c r="K209" s="34"/>
      <c r="L209" s="8"/>
      <c r="M209" s="8"/>
      <c r="N209" s="14"/>
      <c r="O209" s="52"/>
    </row>
    <row r="210" spans="1:15" ht="15" hidden="1">
      <c r="A210" s="15" t="s">
        <v>33</v>
      </c>
      <c r="B210" s="45" t="s">
        <v>85</v>
      </c>
      <c r="C210" s="34"/>
      <c r="D210" s="8"/>
      <c r="E210" s="14"/>
      <c r="F210" s="8"/>
      <c r="G210" s="34"/>
      <c r="H210" s="8"/>
      <c r="I210" s="8"/>
      <c r="J210" s="14"/>
      <c r="K210" s="34"/>
      <c r="L210" s="8"/>
      <c r="M210" s="8"/>
      <c r="N210" s="14"/>
      <c r="O210" s="52"/>
    </row>
    <row r="211" spans="1:15" ht="15" hidden="1">
      <c r="A211" s="15" t="s">
        <v>57</v>
      </c>
      <c r="B211" s="45" t="s">
        <v>87</v>
      </c>
      <c r="C211" s="35"/>
      <c r="D211" s="7"/>
      <c r="E211" s="16"/>
      <c r="F211" s="7"/>
      <c r="G211" s="35"/>
      <c r="H211" s="7"/>
      <c r="I211" s="7"/>
      <c r="J211" s="16"/>
      <c r="K211" s="35"/>
      <c r="L211" s="7"/>
      <c r="M211" s="7"/>
      <c r="N211" s="16"/>
      <c r="O211" s="53"/>
    </row>
    <row r="212" spans="1:15" ht="15" hidden="1">
      <c r="A212" s="17" t="s">
        <v>37</v>
      </c>
      <c r="B212" s="34"/>
      <c r="C212" s="34">
        <f aca="true" t="shared" si="30" ref="C212:N212">SUM(C207:C211)</f>
        <v>0</v>
      </c>
      <c r="D212" s="8">
        <f t="shared" si="30"/>
        <v>0</v>
      </c>
      <c r="E212" s="14">
        <f t="shared" si="30"/>
        <v>0</v>
      </c>
      <c r="F212" s="8">
        <f t="shared" si="30"/>
        <v>0</v>
      </c>
      <c r="G212" s="34">
        <f t="shared" si="30"/>
        <v>0</v>
      </c>
      <c r="H212" s="8">
        <f t="shared" si="30"/>
        <v>0</v>
      </c>
      <c r="I212" s="8">
        <f t="shared" si="30"/>
        <v>0</v>
      </c>
      <c r="J212" s="14">
        <f t="shared" si="30"/>
        <v>0</v>
      </c>
      <c r="K212" s="34">
        <f t="shared" si="30"/>
        <v>0</v>
      </c>
      <c r="L212" s="8">
        <f t="shared" si="30"/>
        <v>0</v>
      </c>
      <c r="M212" s="8">
        <f t="shared" si="30"/>
        <v>0</v>
      </c>
      <c r="N212" s="14">
        <f t="shared" si="30"/>
        <v>0</v>
      </c>
      <c r="O212" s="52"/>
    </row>
    <row r="213" spans="1:15" ht="15.75" hidden="1">
      <c r="A213" s="11" t="s">
        <v>15</v>
      </c>
      <c r="B213" s="36"/>
      <c r="C213" s="36"/>
      <c r="D213" s="10"/>
      <c r="E213" s="18"/>
      <c r="F213" s="10"/>
      <c r="G213" s="36"/>
      <c r="H213" s="10"/>
      <c r="I213" s="10"/>
      <c r="J213" s="18"/>
      <c r="K213" s="36"/>
      <c r="L213" s="10"/>
      <c r="M213" s="10"/>
      <c r="N213" s="18"/>
      <c r="O213" s="52"/>
    </row>
    <row r="214" spans="1:15" ht="15" hidden="1">
      <c r="A214" s="13"/>
      <c r="B214" s="45"/>
      <c r="C214" s="34"/>
      <c r="D214" s="8"/>
      <c r="E214" s="14"/>
      <c r="F214" s="8"/>
      <c r="G214" s="34"/>
      <c r="H214" s="8"/>
      <c r="I214" s="8"/>
      <c r="J214" s="14"/>
      <c r="K214" s="34"/>
      <c r="L214" s="8"/>
      <c r="M214" s="8"/>
      <c r="N214" s="14"/>
      <c r="O214" s="52"/>
    </row>
    <row r="215" spans="1:15" ht="15" hidden="1">
      <c r="A215" s="13" t="s">
        <v>23</v>
      </c>
      <c r="B215" s="45">
        <v>200</v>
      </c>
      <c r="C215" s="34"/>
      <c r="D215" s="8"/>
      <c r="E215" s="14"/>
      <c r="F215" s="8"/>
      <c r="G215" s="34"/>
      <c r="H215" s="8"/>
      <c r="I215" s="8"/>
      <c r="J215" s="14"/>
      <c r="K215" s="34"/>
      <c r="L215" s="8"/>
      <c r="M215" s="8"/>
      <c r="N215" s="14"/>
      <c r="O215" s="52"/>
    </row>
    <row r="216" spans="1:15" ht="15" hidden="1">
      <c r="A216" s="15" t="s">
        <v>90</v>
      </c>
      <c r="B216" s="45" t="s">
        <v>91</v>
      </c>
      <c r="C216" s="35"/>
      <c r="D216" s="7"/>
      <c r="E216" s="16"/>
      <c r="F216" s="7"/>
      <c r="G216" s="35"/>
      <c r="H216" s="7"/>
      <c r="I216" s="7"/>
      <c r="J216" s="16"/>
      <c r="K216" s="35"/>
      <c r="L216" s="7"/>
      <c r="M216" s="7"/>
      <c r="N216" s="16"/>
      <c r="O216" s="53"/>
    </row>
    <row r="217" spans="1:15" ht="15" hidden="1">
      <c r="A217" s="17" t="s">
        <v>37</v>
      </c>
      <c r="B217" s="46"/>
      <c r="C217" s="34">
        <f aca="true" t="shared" si="31" ref="C217:N217">SUM(C214:C216)</f>
        <v>0</v>
      </c>
      <c r="D217" s="8">
        <f t="shared" si="31"/>
        <v>0</v>
      </c>
      <c r="E217" s="14">
        <f t="shared" si="31"/>
        <v>0</v>
      </c>
      <c r="F217" s="8">
        <f t="shared" si="31"/>
        <v>0</v>
      </c>
      <c r="G217" s="34">
        <f t="shared" si="31"/>
        <v>0</v>
      </c>
      <c r="H217" s="8">
        <f t="shared" si="31"/>
        <v>0</v>
      </c>
      <c r="I217" s="8">
        <f t="shared" si="31"/>
        <v>0</v>
      </c>
      <c r="J217" s="14">
        <f t="shared" si="31"/>
        <v>0</v>
      </c>
      <c r="K217" s="34">
        <f t="shared" si="31"/>
        <v>0</v>
      </c>
      <c r="L217" s="8">
        <f t="shared" si="31"/>
        <v>0</v>
      </c>
      <c r="M217" s="8">
        <f t="shared" si="31"/>
        <v>0</v>
      </c>
      <c r="N217" s="14">
        <f t="shared" si="31"/>
        <v>0</v>
      </c>
      <c r="O217" s="52"/>
    </row>
    <row r="218" spans="1:15" ht="15" customHeight="1" hidden="1">
      <c r="A218" s="11" t="s">
        <v>12</v>
      </c>
      <c r="B218" s="36"/>
      <c r="C218" s="33"/>
      <c r="D218" s="9"/>
      <c r="E218" s="12"/>
      <c r="F218" s="9"/>
      <c r="G218" s="33"/>
      <c r="H218" s="9"/>
      <c r="I218" s="9"/>
      <c r="J218" s="12"/>
      <c r="K218" s="33"/>
      <c r="L218" s="9"/>
      <c r="M218" s="9"/>
      <c r="N218" s="12"/>
      <c r="O218" s="52"/>
    </row>
    <row r="219" spans="1:15" ht="14.25" customHeight="1" hidden="1">
      <c r="A219" s="13"/>
      <c r="B219" s="45"/>
      <c r="C219" s="34"/>
      <c r="D219" s="8"/>
      <c r="E219" s="14"/>
      <c r="F219" s="8"/>
      <c r="G219" s="34"/>
      <c r="H219" s="8"/>
      <c r="I219" s="8"/>
      <c r="J219" s="14"/>
      <c r="K219" s="34"/>
      <c r="L219" s="8"/>
      <c r="M219" s="8"/>
      <c r="N219" s="14"/>
      <c r="O219" s="52"/>
    </row>
    <row r="220" spans="1:15" ht="15" hidden="1">
      <c r="A220" s="15"/>
      <c r="B220" s="45"/>
      <c r="C220" s="34"/>
      <c r="D220" s="8"/>
      <c r="E220" s="14"/>
      <c r="F220" s="8"/>
      <c r="G220" s="34"/>
      <c r="H220" s="8"/>
      <c r="I220" s="8"/>
      <c r="J220" s="14"/>
      <c r="K220" s="34"/>
      <c r="L220" s="8"/>
      <c r="M220" s="8"/>
      <c r="N220" s="14"/>
      <c r="O220" s="52"/>
    </row>
    <row r="221" spans="1:15" ht="15" hidden="1">
      <c r="A221" s="15"/>
      <c r="B221" s="45"/>
      <c r="C221" s="34"/>
      <c r="D221" s="8"/>
      <c r="E221" s="14"/>
      <c r="F221" s="8"/>
      <c r="G221" s="34"/>
      <c r="H221" s="8"/>
      <c r="I221" s="8"/>
      <c r="J221" s="14"/>
      <c r="K221" s="34"/>
      <c r="L221" s="8"/>
      <c r="M221" s="8"/>
      <c r="N221" s="14"/>
      <c r="O221" s="52"/>
    </row>
    <row r="222" spans="1:15" ht="15" hidden="1">
      <c r="A222" s="15"/>
      <c r="B222" s="45"/>
      <c r="C222" s="34"/>
      <c r="D222" s="8"/>
      <c r="E222" s="14"/>
      <c r="F222" s="8"/>
      <c r="G222" s="34"/>
      <c r="H222" s="8"/>
      <c r="I222" s="8"/>
      <c r="J222" s="14"/>
      <c r="K222" s="34"/>
      <c r="L222" s="8"/>
      <c r="M222" s="8"/>
      <c r="N222" s="14"/>
      <c r="O222" s="52"/>
    </row>
    <row r="223" spans="1:15" ht="15" hidden="1">
      <c r="A223" s="15"/>
      <c r="B223" s="45"/>
      <c r="C223" s="34"/>
      <c r="D223" s="8"/>
      <c r="E223" s="14"/>
      <c r="F223" s="8"/>
      <c r="G223" s="34"/>
      <c r="H223" s="8"/>
      <c r="I223" s="8"/>
      <c r="J223" s="14"/>
      <c r="K223" s="34"/>
      <c r="L223" s="8"/>
      <c r="M223" s="8"/>
      <c r="N223" s="14"/>
      <c r="O223" s="52"/>
    </row>
    <row r="224" spans="1:15" ht="15" hidden="1">
      <c r="A224" s="15"/>
      <c r="B224" s="45"/>
      <c r="C224" s="35"/>
      <c r="D224" s="7"/>
      <c r="E224" s="16"/>
      <c r="F224" s="7"/>
      <c r="G224" s="35"/>
      <c r="H224" s="7"/>
      <c r="I224" s="7"/>
      <c r="J224" s="16"/>
      <c r="K224" s="35"/>
      <c r="L224" s="7"/>
      <c r="M224" s="7"/>
      <c r="N224" s="16"/>
      <c r="O224" s="52"/>
    </row>
    <row r="225" spans="1:15" ht="15" hidden="1">
      <c r="A225" s="17" t="s">
        <v>37</v>
      </c>
      <c r="B225" s="34"/>
      <c r="C225" s="34">
        <f aca="true" t="shared" si="32" ref="C225:N225">SUM(C219:C224)</f>
        <v>0</v>
      </c>
      <c r="D225" s="8">
        <f t="shared" si="32"/>
        <v>0</v>
      </c>
      <c r="E225" s="14">
        <f t="shared" si="32"/>
        <v>0</v>
      </c>
      <c r="F225" s="8">
        <f t="shared" si="32"/>
        <v>0</v>
      </c>
      <c r="G225" s="34">
        <f t="shared" si="32"/>
        <v>0</v>
      </c>
      <c r="H225" s="8">
        <f t="shared" si="32"/>
        <v>0</v>
      </c>
      <c r="I225" s="8">
        <f t="shared" si="32"/>
        <v>0</v>
      </c>
      <c r="J225" s="14">
        <f t="shared" si="32"/>
        <v>0</v>
      </c>
      <c r="K225" s="34">
        <f t="shared" si="32"/>
        <v>0</v>
      </c>
      <c r="L225" s="8">
        <f t="shared" si="32"/>
        <v>0</v>
      </c>
      <c r="M225" s="8">
        <f t="shared" si="32"/>
        <v>0</v>
      </c>
      <c r="N225" s="14">
        <f t="shared" si="32"/>
        <v>0</v>
      </c>
      <c r="O225" s="52"/>
    </row>
    <row r="226" spans="1:15" ht="15.75" hidden="1">
      <c r="A226" s="11" t="s">
        <v>13</v>
      </c>
      <c r="B226" s="36"/>
      <c r="C226" s="33"/>
      <c r="D226" s="9"/>
      <c r="E226" s="12"/>
      <c r="F226" s="9"/>
      <c r="G226" s="33"/>
      <c r="H226" s="9"/>
      <c r="I226" s="9"/>
      <c r="J226" s="12"/>
      <c r="K226" s="33"/>
      <c r="L226" s="9"/>
      <c r="M226" s="9"/>
      <c r="N226" s="12"/>
      <c r="O226" s="52"/>
    </row>
    <row r="227" spans="1:15" ht="0.75" customHeight="1" hidden="1">
      <c r="A227" s="13"/>
      <c r="B227" s="45"/>
      <c r="C227" s="34"/>
      <c r="D227" s="8"/>
      <c r="E227" s="14"/>
      <c r="F227" s="8"/>
      <c r="G227" s="34"/>
      <c r="H227" s="8"/>
      <c r="I227" s="8"/>
      <c r="J227" s="14"/>
      <c r="K227" s="34"/>
      <c r="L227" s="8"/>
      <c r="M227" s="8"/>
      <c r="N227" s="14"/>
      <c r="O227" s="52"/>
    </row>
    <row r="228" spans="1:15" ht="15" hidden="1">
      <c r="A228" s="15"/>
      <c r="B228" s="45"/>
      <c r="C228" s="34"/>
      <c r="D228" s="8"/>
      <c r="E228" s="14"/>
      <c r="F228" s="8"/>
      <c r="G228" s="34"/>
      <c r="H228" s="8"/>
      <c r="I228" s="8"/>
      <c r="J228" s="14"/>
      <c r="K228" s="34"/>
      <c r="L228" s="8"/>
      <c r="M228" s="8"/>
      <c r="N228" s="14"/>
      <c r="O228" s="52"/>
    </row>
    <row r="229" spans="1:15" ht="15" hidden="1">
      <c r="A229" s="15"/>
      <c r="B229" s="25"/>
      <c r="C229" s="7"/>
      <c r="D229" s="7"/>
      <c r="E229" s="7"/>
      <c r="F229" s="32"/>
      <c r="G229" s="7"/>
      <c r="H229" s="7"/>
      <c r="I229" s="7"/>
      <c r="J229" s="7"/>
      <c r="K229" s="35"/>
      <c r="L229" s="7"/>
      <c r="M229" s="7"/>
      <c r="N229" s="16"/>
      <c r="O229" s="52"/>
    </row>
    <row r="230" spans="1:15" ht="15" hidden="1">
      <c r="A230" s="17" t="s">
        <v>37</v>
      </c>
      <c r="B230" s="46"/>
      <c r="C230" s="34">
        <f aca="true" t="shared" si="33" ref="C230:N230">SUM(C227:C229)</f>
        <v>0</v>
      </c>
      <c r="D230" s="8">
        <f t="shared" si="33"/>
        <v>0</v>
      </c>
      <c r="E230" s="14">
        <f t="shared" si="33"/>
        <v>0</v>
      </c>
      <c r="F230" s="8">
        <f t="shared" si="33"/>
        <v>0</v>
      </c>
      <c r="G230" s="34">
        <f t="shared" si="33"/>
        <v>0</v>
      </c>
      <c r="H230" s="8">
        <f t="shared" si="33"/>
        <v>0</v>
      </c>
      <c r="I230" s="8">
        <f t="shared" si="33"/>
        <v>0</v>
      </c>
      <c r="J230" s="14">
        <f t="shared" si="33"/>
        <v>0</v>
      </c>
      <c r="K230" s="34">
        <f t="shared" si="33"/>
        <v>0</v>
      </c>
      <c r="L230" s="8">
        <f t="shared" si="33"/>
        <v>0</v>
      </c>
      <c r="M230" s="8">
        <f t="shared" si="33"/>
        <v>0</v>
      </c>
      <c r="N230" s="14">
        <f t="shared" si="33"/>
        <v>0</v>
      </c>
      <c r="O230" s="52"/>
    </row>
    <row r="231" spans="1:15" ht="15.75" hidden="1">
      <c r="A231" s="11" t="s">
        <v>14</v>
      </c>
      <c r="B231" s="36"/>
      <c r="C231" s="33"/>
      <c r="D231" s="9"/>
      <c r="E231" s="12"/>
      <c r="F231" s="9"/>
      <c r="G231" s="33"/>
      <c r="H231" s="9"/>
      <c r="I231" s="9"/>
      <c r="J231" s="12"/>
      <c r="K231" s="33"/>
      <c r="L231" s="9"/>
      <c r="M231" s="9"/>
      <c r="N231" s="12"/>
      <c r="O231" s="52"/>
    </row>
    <row r="232" spans="1:15" ht="15" hidden="1">
      <c r="A232" s="13"/>
      <c r="B232" s="45"/>
      <c r="C232" s="34"/>
      <c r="D232" s="8"/>
      <c r="E232" s="14"/>
      <c r="F232" s="8"/>
      <c r="G232" s="34"/>
      <c r="H232" s="8"/>
      <c r="I232" s="8"/>
      <c r="J232" s="14"/>
      <c r="K232" s="34"/>
      <c r="L232" s="8"/>
      <c r="M232" s="8"/>
      <c r="N232" s="14"/>
      <c r="O232" s="52"/>
    </row>
    <row r="233" spans="1:15" ht="15" hidden="1">
      <c r="A233" s="15"/>
      <c r="B233" s="25"/>
      <c r="C233" s="8"/>
      <c r="D233" s="8"/>
      <c r="E233" s="8"/>
      <c r="F233" s="26"/>
      <c r="G233" s="8"/>
      <c r="H233" s="8"/>
      <c r="I233" s="8"/>
      <c r="J233" s="8"/>
      <c r="K233" s="34"/>
      <c r="L233" s="8"/>
      <c r="M233" s="8"/>
      <c r="N233" s="14"/>
      <c r="O233" s="52"/>
    </row>
    <row r="234" spans="1:15" ht="15" hidden="1">
      <c r="A234" s="15"/>
      <c r="B234" s="45"/>
      <c r="C234" s="34"/>
      <c r="D234" s="8"/>
      <c r="E234" s="14"/>
      <c r="F234" s="8"/>
      <c r="G234" s="34"/>
      <c r="H234" s="8"/>
      <c r="I234" s="8"/>
      <c r="J234" s="14"/>
      <c r="K234" s="34"/>
      <c r="L234" s="8"/>
      <c r="M234" s="8"/>
      <c r="N234" s="14"/>
      <c r="O234" s="52"/>
    </row>
    <row r="235" spans="1:15" ht="15" hidden="1">
      <c r="A235" s="15"/>
      <c r="B235" s="45"/>
      <c r="C235" s="34"/>
      <c r="D235" s="8"/>
      <c r="E235" s="14"/>
      <c r="F235" s="8"/>
      <c r="G235" s="34"/>
      <c r="H235" s="8"/>
      <c r="I235" s="8"/>
      <c r="J235" s="14"/>
      <c r="K235" s="34"/>
      <c r="L235" s="8"/>
      <c r="M235" s="8"/>
      <c r="N235" s="14"/>
      <c r="O235" s="52"/>
    </row>
    <row r="236" spans="1:15" ht="15" hidden="1">
      <c r="A236" s="15"/>
      <c r="B236" s="45"/>
      <c r="C236" s="35"/>
      <c r="D236" s="7"/>
      <c r="E236" s="16"/>
      <c r="F236" s="7"/>
      <c r="G236" s="35"/>
      <c r="H236" s="7"/>
      <c r="I236" s="7"/>
      <c r="J236" s="16"/>
      <c r="K236" s="35"/>
      <c r="L236" s="7"/>
      <c r="M236" s="7"/>
      <c r="N236" s="16"/>
      <c r="O236" s="52"/>
    </row>
    <row r="237" spans="1:15" ht="13.5" customHeight="1" hidden="1">
      <c r="A237" s="17" t="s">
        <v>37</v>
      </c>
      <c r="B237" s="34"/>
      <c r="C237" s="34">
        <f aca="true" t="shared" si="34" ref="C237:N237">SUM(C232:C236)</f>
        <v>0</v>
      </c>
      <c r="D237" s="8">
        <f t="shared" si="34"/>
        <v>0</v>
      </c>
      <c r="E237" s="14">
        <f t="shared" si="34"/>
        <v>0</v>
      </c>
      <c r="F237" s="8">
        <f t="shared" si="34"/>
        <v>0</v>
      </c>
      <c r="G237" s="34">
        <f t="shared" si="34"/>
        <v>0</v>
      </c>
      <c r="H237" s="8">
        <f t="shared" si="34"/>
        <v>0</v>
      </c>
      <c r="I237" s="8">
        <f t="shared" si="34"/>
        <v>0</v>
      </c>
      <c r="J237" s="14">
        <f t="shared" si="34"/>
        <v>0</v>
      </c>
      <c r="K237" s="34">
        <f t="shared" si="34"/>
        <v>0</v>
      </c>
      <c r="L237" s="8">
        <f t="shared" si="34"/>
        <v>0</v>
      </c>
      <c r="M237" s="8">
        <f t="shared" si="34"/>
        <v>0</v>
      </c>
      <c r="N237" s="14">
        <f t="shared" si="34"/>
        <v>0</v>
      </c>
      <c r="O237" s="52"/>
    </row>
    <row r="238" spans="1:15" ht="15" hidden="1">
      <c r="A238" s="19"/>
      <c r="B238" s="19"/>
      <c r="C238" s="19"/>
      <c r="D238" s="20"/>
      <c r="E238" s="21"/>
      <c r="F238" s="20"/>
      <c r="G238" s="19"/>
      <c r="H238" s="20"/>
      <c r="I238" s="20"/>
      <c r="J238" s="21"/>
      <c r="K238" s="19"/>
      <c r="L238" s="20"/>
      <c r="M238" s="20"/>
      <c r="N238" s="21"/>
      <c r="O238" s="52"/>
    </row>
    <row r="239" spans="1:15" ht="16.5" hidden="1" thickBot="1">
      <c r="A239" s="22" t="s">
        <v>47</v>
      </c>
      <c r="B239" s="47"/>
      <c r="C239" s="43">
        <f aca="true" t="shared" si="35" ref="C239:N239">C212+C217+C225+C230+C237</f>
        <v>0</v>
      </c>
      <c r="D239" s="41">
        <f t="shared" si="35"/>
        <v>0</v>
      </c>
      <c r="E239" s="44">
        <f t="shared" si="35"/>
        <v>0</v>
      </c>
      <c r="F239" s="41">
        <f t="shared" si="35"/>
        <v>0</v>
      </c>
      <c r="G239" s="43">
        <f t="shared" si="35"/>
        <v>0</v>
      </c>
      <c r="H239" s="41">
        <f t="shared" si="35"/>
        <v>0</v>
      </c>
      <c r="I239" s="41">
        <f t="shared" si="35"/>
        <v>0</v>
      </c>
      <c r="J239" s="44">
        <f t="shared" si="35"/>
        <v>0</v>
      </c>
      <c r="K239" s="43">
        <f t="shared" si="35"/>
        <v>0</v>
      </c>
      <c r="L239" s="41">
        <f t="shared" si="35"/>
        <v>0</v>
      </c>
      <c r="M239" s="41">
        <f t="shared" si="35"/>
        <v>0</v>
      </c>
      <c r="N239" s="44">
        <f t="shared" si="35"/>
        <v>0</v>
      </c>
      <c r="O239" s="54"/>
    </row>
    <row r="240" ht="15" hidden="1"/>
    <row r="241" ht="15" hidden="1"/>
    <row r="242" ht="15" hidden="1"/>
    <row r="243" spans="1:14" ht="15.75">
      <c r="A243" s="56" t="s">
        <v>100</v>
      </c>
      <c r="B243" s="57"/>
      <c r="C243" s="58">
        <f aca="true" t="shared" si="36" ref="C243:N243">(C39+C79+C120+C159+C201)/5</f>
        <v>89.392</v>
      </c>
      <c r="D243" s="58">
        <f t="shared" si="36"/>
        <v>89.424</v>
      </c>
      <c r="E243" s="58">
        <f t="shared" si="36"/>
        <v>367.46799999999996</v>
      </c>
      <c r="F243" s="58">
        <f t="shared" si="36"/>
        <v>2689.7</v>
      </c>
      <c r="G243" s="58">
        <f t="shared" si="36"/>
        <v>1.2620000000000002</v>
      </c>
      <c r="H243" s="58">
        <f t="shared" si="36"/>
        <v>62.443999999999996</v>
      </c>
      <c r="I243" s="58">
        <f t="shared" si="36"/>
        <v>745.86</v>
      </c>
      <c r="J243" s="58">
        <f t="shared" si="36"/>
        <v>10.384</v>
      </c>
      <c r="K243" s="58">
        <f t="shared" si="36"/>
        <v>1313.284</v>
      </c>
      <c r="L243" s="58">
        <f t="shared" si="36"/>
        <v>1165.98</v>
      </c>
      <c r="M243" s="58">
        <f t="shared" si="36"/>
        <v>284.83</v>
      </c>
      <c r="N243" s="58">
        <f t="shared" si="36"/>
        <v>13.196000000000002</v>
      </c>
    </row>
  </sheetData>
  <sheetProtection/>
  <mergeCells count="36">
    <mergeCell ref="A82:A83"/>
    <mergeCell ref="B82:B83"/>
    <mergeCell ref="C82:E82"/>
    <mergeCell ref="F82:F83"/>
    <mergeCell ref="G82:J82"/>
    <mergeCell ref="K82:N82"/>
    <mergeCell ref="A42:A43"/>
    <mergeCell ref="B42:B43"/>
    <mergeCell ref="C42:E42"/>
    <mergeCell ref="F42:F43"/>
    <mergeCell ref="G42:J42"/>
    <mergeCell ref="K42:N42"/>
    <mergeCell ref="K3:N3"/>
    <mergeCell ref="A3:A4"/>
    <mergeCell ref="B3:B4"/>
    <mergeCell ref="C3:E3"/>
    <mergeCell ref="F3:F4"/>
    <mergeCell ref="G3:J3"/>
    <mergeCell ref="A123:A124"/>
    <mergeCell ref="B123:B124"/>
    <mergeCell ref="C123:E123"/>
    <mergeCell ref="F123:F124"/>
    <mergeCell ref="G123:J123"/>
    <mergeCell ref="K123:N123"/>
    <mergeCell ref="A164:A165"/>
    <mergeCell ref="B164:B165"/>
    <mergeCell ref="C164:E164"/>
    <mergeCell ref="F164:F165"/>
    <mergeCell ref="G164:J164"/>
    <mergeCell ref="K164:N164"/>
    <mergeCell ref="A204:A205"/>
    <mergeCell ref="B204:B205"/>
    <mergeCell ref="C204:E204"/>
    <mergeCell ref="F204:F205"/>
    <mergeCell ref="G204:J204"/>
    <mergeCell ref="K204:N204"/>
  </mergeCells>
  <printOptions/>
  <pageMargins left="0.66" right="0.1968503937007874" top="0.2362204724409449" bottom="0.1968503937007874" header="0.275590551181102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6"/>
  <sheetViews>
    <sheetView tabSelected="1" zoomScalePageLayoutView="0" workbookViewId="0" topLeftCell="A1">
      <pane xSplit="1" ySplit="4" topLeftCell="B1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03" sqref="N203"/>
    </sheetView>
  </sheetViews>
  <sheetFormatPr defaultColWidth="9.140625" defaultRowHeight="15"/>
  <cols>
    <col min="1" max="1" width="38.28125" style="0" customWidth="1"/>
    <col min="2" max="2" width="7.00390625" style="0" customWidth="1"/>
    <col min="3" max="3" width="6.8515625" style="0" customWidth="1"/>
    <col min="4" max="4" width="7.8515625" style="0" customWidth="1"/>
    <col min="5" max="5" width="8.00390625" style="0" customWidth="1"/>
    <col min="6" max="6" width="8.57421875" style="0" customWidth="1"/>
    <col min="7" max="7" width="7.28125" style="0" customWidth="1"/>
    <col min="8" max="8" width="6.8515625" style="0" customWidth="1"/>
    <col min="9" max="12" width="7.28125" style="0" customWidth="1"/>
    <col min="13" max="13" width="7.421875" style="0" customWidth="1"/>
    <col min="14" max="14" width="7.00390625" style="0" customWidth="1"/>
    <col min="15" max="15" width="7.8515625" style="0" customWidth="1"/>
  </cols>
  <sheetData>
    <row r="1" spans="1:14" ht="33.75" customHeight="1">
      <c r="A1" s="1" t="s">
        <v>31</v>
      </c>
      <c r="B1" s="49" t="s">
        <v>97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6.5" customHeight="1" thickBot="1">
      <c r="A2" s="2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5" customHeight="1">
      <c r="A3" s="72" t="s">
        <v>0</v>
      </c>
      <c r="B3" s="74" t="s">
        <v>1</v>
      </c>
      <c r="C3" s="76" t="s">
        <v>2</v>
      </c>
      <c r="D3" s="76"/>
      <c r="E3" s="76"/>
      <c r="F3" s="74" t="s">
        <v>6</v>
      </c>
      <c r="G3" s="77" t="s">
        <v>8</v>
      </c>
      <c r="H3" s="78"/>
      <c r="I3" s="78"/>
      <c r="J3" s="79"/>
      <c r="K3" s="80" t="s">
        <v>9</v>
      </c>
      <c r="L3" s="78"/>
      <c r="M3" s="78"/>
      <c r="N3" s="81"/>
      <c r="O3" s="51" t="s">
        <v>98</v>
      </c>
    </row>
    <row r="4" spans="1:15" ht="20.25" customHeight="1" thickBot="1">
      <c r="A4" s="73"/>
      <c r="B4" s="75"/>
      <c r="C4" s="23" t="s">
        <v>3</v>
      </c>
      <c r="D4" s="4" t="s">
        <v>4</v>
      </c>
      <c r="E4" s="31" t="s">
        <v>5</v>
      </c>
      <c r="F4" s="75"/>
      <c r="G4" s="23" t="s">
        <v>7</v>
      </c>
      <c r="H4" s="4" t="s">
        <v>16</v>
      </c>
      <c r="I4" s="4" t="s">
        <v>17</v>
      </c>
      <c r="J4" s="31" t="s">
        <v>18</v>
      </c>
      <c r="K4" s="3" t="s">
        <v>19</v>
      </c>
      <c r="L4" s="4" t="s">
        <v>20</v>
      </c>
      <c r="M4" s="4" t="s">
        <v>21</v>
      </c>
      <c r="N4" s="5" t="s">
        <v>22</v>
      </c>
      <c r="O4" s="30" t="s">
        <v>99</v>
      </c>
    </row>
    <row r="5" spans="1:15" ht="15.75">
      <c r="A5" s="11" t="s">
        <v>11</v>
      </c>
      <c r="B5" s="24"/>
      <c r="C5" s="9"/>
      <c r="D5" s="9"/>
      <c r="E5" s="9"/>
      <c r="F5" s="37"/>
      <c r="G5" s="9"/>
      <c r="H5" s="9"/>
      <c r="I5" s="9"/>
      <c r="J5" s="9"/>
      <c r="K5" s="38"/>
      <c r="L5" s="39"/>
      <c r="M5" s="39"/>
      <c r="N5" s="39"/>
      <c r="O5" s="50"/>
    </row>
    <row r="6" spans="1:15" ht="15">
      <c r="A6" s="13" t="s">
        <v>73</v>
      </c>
      <c r="B6" s="25" t="s">
        <v>48</v>
      </c>
      <c r="C6" s="8">
        <v>7.8</v>
      </c>
      <c r="D6" s="8">
        <v>8.2</v>
      </c>
      <c r="E6" s="8">
        <v>25.4</v>
      </c>
      <c r="F6" s="26">
        <v>185</v>
      </c>
      <c r="G6" s="8">
        <v>0.02</v>
      </c>
      <c r="H6" s="8">
        <v>0.06</v>
      </c>
      <c r="I6" s="8">
        <v>51.1</v>
      </c>
      <c r="J6" s="8">
        <v>0.3</v>
      </c>
      <c r="K6" s="34">
        <v>108</v>
      </c>
      <c r="L6" s="8">
        <v>35</v>
      </c>
      <c r="M6" s="8">
        <v>5</v>
      </c>
      <c r="N6" s="8">
        <v>0.05</v>
      </c>
      <c r="O6" s="64" t="s">
        <v>173</v>
      </c>
    </row>
    <row r="7" spans="1:15" ht="15">
      <c r="A7" s="13" t="s">
        <v>23</v>
      </c>
      <c r="B7" s="45">
        <v>200</v>
      </c>
      <c r="C7" s="34">
        <v>3.8</v>
      </c>
      <c r="D7" s="8">
        <v>3.5</v>
      </c>
      <c r="E7" s="14">
        <v>11.2</v>
      </c>
      <c r="F7" s="8">
        <v>91.2</v>
      </c>
      <c r="G7" s="34">
        <v>0.03</v>
      </c>
      <c r="H7" s="8">
        <v>0.52</v>
      </c>
      <c r="I7" s="8">
        <v>0.13</v>
      </c>
      <c r="J7" s="14">
        <v>0.4</v>
      </c>
      <c r="K7" s="34">
        <v>111</v>
      </c>
      <c r="L7" s="8">
        <v>107</v>
      </c>
      <c r="M7" s="8">
        <v>30.7</v>
      </c>
      <c r="N7" s="14">
        <v>1.1</v>
      </c>
      <c r="O7" s="64" t="str">
        <f>1нед!O14</f>
        <v>54-23ги</v>
      </c>
    </row>
    <row r="8" spans="1:15" ht="15">
      <c r="A8" s="15" t="s">
        <v>33</v>
      </c>
      <c r="B8" s="45" t="s">
        <v>85</v>
      </c>
      <c r="C8" s="34">
        <v>1.6</v>
      </c>
      <c r="D8" s="8">
        <v>5</v>
      </c>
      <c r="E8" s="14">
        <v>18.2</v>
      </c>
      <c r="F8" s="8">
        <v>119.2</v>
      </c>
      <c r="G8" s="34">
        <v>0.05</v>
      </c>
      <c r="H8" s="8"/>
      <c r="I8" s="8">
        <v>40</v>
      </c>
      <c r="J8" s="14">
        <v>0.5</v>
      </c>
      <c r="K8" s="8">
        <v>10</v>
      </c>
      <c r="L8" s="8">
        <v>30</v>
      </c>
      <c r="M8" s="8">
        <v>10</v>
      </c>
      <c r="N8" s="8">
        <v>0.5</v>
      </c>
      <c r="O8" s="64" t="str">
        <f>1нед!O8</f>
        <v>54-2ги</v>
      </c>
    </row>
    <row r="9" spans="1:15" ht="15">
      <c r="A9" s="15" t="s">
        <v>61</v>
      </c>
      <c r="B9" s="45" t="s">
        <v>84</v>
      </c>
      <c r="C9" s="34">
        <v>3</v>
      </c>
      <c r="D9" s="8">
        <v>0.82</v>
      </c>
      <c r="E9" s="14">
        <v>23.8</v>
      </c>
      <c r="F9" s="8">
        <v>94.4</v>
      </c>
      <c r="G9" s="34">
        <v>0.03</v>
      </c>
      <c r="H9" s="8"/>
      <c r="I9" s="8"/>
      <c r="J9" s="14">
        <v>0.4</v>
      </c>
      <c r="K9" s="8">
        <v>8</v>
      </c>
      <c r="L9" s="8">
        <v>30</v>
      </c>
      <c r="M9" s="8">
        <v>10</v>
      </c>
      <c r="N9" s="8">
        <v>0.5</v>
      </c>
      <c r="O9" s="64" t="s">
        <v>149</v>
      </c>
    </row>
    <row r="10" spans="1:15" ht="15">
      <c r="A10" s="15" t="s">
        <v>57</v>
      </c>
      <c r="B10" s="45" t="s">
        <v>84</v>
      </c>
      <c r="C10" s="35">
        <v>4.8</v>
      </c>
      <c r="D10" s="7">
        <v>4</v>
      </c>
      <c r="E10" s="16">
        <v>0.3</v>
      </c>
      <c r="F10" s="7">
        <v>56.6</v>
      </c>
      <c r="G10" s="35">
        <v>0.02</v>
      </c>
      <c r="H10" s="7"/>
      <c r="I10" s="7">
        <v>62.4</v>
      </c>
      <c r="J10" s="16">
        <v>0.2</v>
      </c>
      <c r="K10" s="7">
        <v>19</v>
      </c>
      <c r="L10" s="7">
        <v>67</v>
      </c>
      <c r="M10" s="7">
        <v>4</v>
      </c>
      <c r="N10" s="7">
        <v>0.9</v>
      </c>
      <c r="O10" s="65"/>
    </row>
    <row r="11" spans="1:15" ht="15">
      <c r="A11" s="17" t="s">
        <v>37</v>
      </c>
      <c r="B11" s="26"/>
      <c r="C11" s="8">
        <f>SUM(C6:C10)</f>
        <v>21</v>
      </c>
      <c r="D11" s="8">
        <f aca="true" t="shared" si="0" ref="D11:N11">SUM(D6:D10)</f>
        <v>21.52</v>
      </c>
      <c r="E11" s="8">
        <f t="shared" si="0"/>
        <v>78.89999999999999</v>
      </c>
      <c r="F11" s="26">
        <f t="shared" si="0"/>
        <v>546.4</v>
      </c>
      <c r="G11" s="8">
        <f t="shared" si="0"/>
        <v>0.15</v>
      </c>
      <c r="H11" s="8">
        <f t="shared" si="0"/>
        <v>0.5800000000000001</v>
      </c>
      <c r="I11" s="8">
        <f t="shared" si="0"/>
        <v>153.63</v>
      </c>
      <c r="J11" s="8">
        <f t="shared" si="0"/>
        <v>1.8</v>
      </c>
      <c r="K11" s="34">
        <f t="shared" si="0"/>
        <v>256</v>
      </c>
      <c r="L11" s="8">
        <f t="shared" si="0"/>
        <v>269</v>
      </c>
      <c r="M11" s="8">
        <f t="shared" si="0"/>
        <v>59.7</v>
      </c>
      <c r="N11" s="8">
        <f t="shared" si="0"/>
        <v>3.0500000000000003</v>
      </c>
      <c r="O11" s="64"/>
    </row>
    <row r="12" spans="1:15" ht="15.75">
      <c r="A12" s="11" t="s">
        <v>15</v>
      </c>
      <c r="B12" s="27"/>
      <c r="C12" s="10"/>
      <c r="D12" s="10"/>
      <c r="E12" s="10"/>
      <c r="F12" s="27"/>
      <c r="G12" s="10"/>
      <c r="H12" s="10"/>
      <c r="I12" s="10"/>
      <c r="J12" s="10"/>
      <c r="K12" s="36"/>
      <c r="L12" s="10"/>
      <c r="M12" s="10"/>
      <c r="N12" s="10"/>
      <c r="O12" s="64"/>
    </row>
    <row r="13" spans="1:15" ht="2.25" customHeight="1">
      <c r="A13" s="13"/>
      <c r="B13" s="25"/>
      <c r="C13" s="8"/>
      <c r="D13" s="8"/>
      <c r="E13" s="8"/>
      <c r="F13" s="26"/>
      <c r="G13" s="8"/>
      <c r="H13" s="8"/>
      <c r="I13" s="8"/>
      <c r="J13" s="8"/>
      <c r="K13" s="34"/>
      <c r="L13" s="8"/>
      <c r="M13" s="8"/>
      <c r="N13" s="8"/>
      <c r="O13" s="64"/>
    </row>
    <row r="14" spans="1:15" ht="15">
      <c r="A14" s="15" t="s">
        <v>102</v>
      </c>
      <c r="B14" s="45" t="s">
        <v>48</v>
      </c>
      <c r="C14" s="34">
        <v>0.2</v>
      </c>
      <c r="D14" s="8"/>
      <c r="E14" s="14">
        <v>6.5</v>
      </c>
      <c r="F14" s="8">
        <v>26.8</v>
      </c>
      <c r="G14" s="34"/>
      <c r="H14" s="8">
        <v>0.04</v>
      </c>
      <c r="I14" s="8">
        <v>0.3</v>
      </c>
      <c r="J14" s="14"/>
      <c r="K14" s="8">
        <v>4.5</v>
      </c>
      <c r="L14" s="8">
        <v>7.2</v>
      </c>
      <c r="M14" s="8">
        <v>3.8</v>
      </c>
      <c r="N14" s="8">
        <v>0.7</v>
      </c>
      <c r="O14" s="64" t="str">
        <f>1нед!O8</f>
        <v>54-2ги</v>
      </c>
    </row>
    <row r="15" spans="1:15" ht="15">
      <c r="A15" s="15" t="s">
        <v>90</v>
      </c>
      <c r="B15" s="45" t="s">
        <v>119</v>
      </c>
      <c r="C15" s="35">
        <v>10</v>
      </c>
      <c r="D15" s="7">
        <v>9.62</v>
      </c>
      <c r="E15" s="16">
        <v>23.8</v>
      </c>
      <c r="F15" s="7">
        <v>201.9</v>
      </c>
      <c r="G15" s="35">
        <v>0.04</v>
      </c>
      <c r="H15" s="7">
        <v>0.21</v>
      </c>
      <c r="I15" s="7">
        <v>78</v>
      </c>
      <c r="J15" s="16">
        <v>0.5</v>
      </c>
      <c r="K15" s="35">
        <v>272</v>
      </c>
      <c r="L15" s="7">
        <v>180</v>
      </c>
      <c r="M15" s="7">
        <v>12</v>
      </c>
      <c r="N15" s="16">
        <v>0.8</v>
      </c>
      <c r="O15" s="65" t="s">
        <v>158</v>
      </c>
    </row>
    <row r="16" spans="1:15" ht="15">
      <c r="A16" s="17" t="s">
        <v>37</v>
      </c>
      <c r="B16" s="28"/>
      <c r="C16" s="8">
        <f>SUM(C13:C15)</f>
        <v>10.2</v>
      </c>
      <c r="D16" s="8">
        <f aca="true" t="shared" si="1" ref="D16:N16">SUM(D13:D15)</f>
        <v>9.62</v>
      </c>
      <c r="E16" s="8">
        <f t="shared" si="1"/>
        <v>30.3</v>
      </c>
      <c r="F16" s="26">
        <f t="shared" si="1"/>
        <v>228.70000000000002</v>
      </c>
      <c r="G16" s="8">
        <f t="shared" si="1"/>
        <v>0.04</v>
      </c>
      <c r="H16" s="8">
        <f t="shared" si="1"/>
        <v>0.25</v>
      </c>
      <c r="I16" s="8">
        <f t="shared" si="1"/>
        <v>78.3</v>
      </c>
      <c r="J16" s="8">
        <f t="shared" si="1"/>
        <v>0.5</v>
      </c>
      <c r="K16" s="34">
        <f t="shared" si="1"/>
        <v>276.5</v>
      </c>
      <c r="L16" s="8">
        <f t="shared" si="1"/>
        <v>187.2</v>
      </c>
      <c r="M16" s="8">
        <f t="shared" si="1"/>
        <v>15.8</v>
      </c>
      <c r="N16" s="8">
        <f t="shared" si="1"/>
        <v>1.5</v>
      </c>
      <c r="O16" s="64"/>
    </row>
    <row r="17" spans="1:15" ht="15.75">
      <c r="A17" s="11" t="s">
        <v>12</v>
      </c>
      <c r="B17" s="27"/>
      <c r="C17" s="9"/>
      <c r="D17" s="9"/>
      <c r="E17" s="9"/>
      <c r="F17" s="24"/>
      <c r="G17" s="9"/>
      <c r="H17" s="9"/>
      <c r="I17" s="9"/>
      <c r="J17" s="9"/>
      <c r="K17" s="33"/>
      <c r="L17" s="9"/>
      <c r="M17" s="9"/>
      <c r="N17" s="9"/>
      <c r="O17" s="64"/>
    </row>
    <row r="18" spans="1:15" ht="15">
      <c r="A18" s="13" t="s">
        <v>118</v>
      </c>
      <c r="B18" s="45" t="s">
        <v>111</v>
      </c>
      <c r="C18" s="34">
        <v>0.5</v>
      </c>
      <c r="D18" s="8"/>
      <c r="E18" s="14">
        <v>0.7</v>
      </c>
      <c r="F18" s="8">
        <v>16</v>
      </c>
      <c r="G18" s="34">
        <v>0.01</v>
      </c>
      <c r="H18" s="8">
        <v>6</v>
      </c>
      <c r="I18" s="8">
        <v>0.04</v>
      </c>
      <c r="J18" s="14"/>
      <c r="K18" s="34">
        <v>10</v>
      </c>
      <c r="L18" s="8">
        <v>12</v>
      </c>
      <c r="M18" s="8"/>
      <c r="N18" s="14"/>
      <c r="O18" s="64"/>
    </row>
    <row r="19" spans="1:15" ht="15">
      <c r="A19" s="15" t="s">
        <v>74</v>
      </c>
      <c r="B19" s="25" t="s">
        <v>112</v>
      </c>
      <c r="C19" s="8">
        <v>5.1</v>
      </c>
      <c r="D19" s="8">
        <v>5.3</v>
      </c>
      <c r="E19" s="8">
        <v>12</v>
      </c>
      <c r="F19" s="26">
        <v>165</v>
      </c>
      <c r="G19" s="8">
        <v>0.04</v>
      </c>
      <c r="H19" s="8">
        <v>7.3</v>
      </c>
      <c r="I19" s="8">
        <v>45</v>
      </c>
      <c r="J19" s="8">
        <v>0.2</v>
      </c>
      <c r="K19" s="34">
        <v>55</v>
      </c>
      <c r="L19" s="8">
        <v>40</v>
      </c>
      <c r="M19" s="8">
        <v>3.2</v>
      </c>
      <c r="N19" s="8">
        <v>0.05</v>
      </c>
      <c r="O19" s="64">
        <v>36</v>
      </c>
    </row>
    <row r="20" spans="1:15" ht="15">
      <c r="A20" s="15" t="s">
        <v>94</v>
      </c>
      <c r="B20" s="45" t="s">
        <v>51</v>
      </c>
      <c r="C20" s="34">
        <v>6.2</v>
      </c>
      <c r="D20" s="8">
        <v>3.9</v>
      </c>
      <c r="E20" s="14">
        <v>9.2</v>
      </c>
      <c r="F20" s="8">
        <v>152</v>
      </c>
      <c r="G20" s="34">
        <v>0.16</v>
      </c>
      <c r="H20" s="8">
        <v>0.56</v>
      </c>
      <c r="I20" s="8">
        <v>56</v>
      </c>
      <c r="J20" s="14">
        <v>0.5</v>
      </c>
      <c r="K20" s="34">
        <v>26.4</v>
      </c>
      <c r="L20" s="8">
        <v>29.6</v>
      </c>
      <c r="M20" s="8">
        <v>7.6</v>
      </c>
      <c r="N20" s="14">
        <v>0.1</v>
      </c>
      <c r="O20" s="64" t="str">
        <f>1нед!O138</f>
        <v>54-5м</v>
      </c>
    </row>
    <row r="21" spans="1:15" ht="15">
      <c r="A21" s="15" t="s">
        <v>75</v>
      </c>
      <c r="B21" s="25" t="s">
        <v>44</v>
      </c>
      <c r="C21" s="34">
        <v>5.2</v>
      </c>
      <c r="D21" s="8">
        <v>6.9</v>
      </c>
      <c r="E21" s="14">
        <v>22.5</v>
      </c>
      <c r="F21" s="8">
        <v>158</v>
      </c>
      <c r="G21" s="34">
        <v>0.21</v>
      </c>
      <c r="H21" s="8"/>
      <c r="I21" s="8">
        <v>27.5</v>
      </c>
      <c r="J21" s="14">
        <v>0.3</v>
      </c>
      <c r="K21" s="34">
        <v>14</v>
      </c>
      <c r="L21" s="8">
        <v>75</v>
      </c>
      <c r="M21" s="8">
        <v>20</v>
      </c>
      <c r="N21" s="14">
        <v>2</v>
      </c>
      <c r="O21" s="64" t="str">
        <f>1нед!O152</f>
        <v>54-4г</v>
      </c>
    </row>
    <row r="22" spans="1:15" ht="15">
      <c r="A22" s="15" t="s">
        <v>105</v>
      </c>
      <c r="B22" s="45">
        <v>200</v>
      </c>
      <c r="C22" s="34">
        <v>0.5</v>
      </c>
      <c r="D22" s="8">
        <v>0</v>
      </c>
      <c r="E22" s="14">
        <v>19.8</v>
      </c>
      <c r="F22" s="8">
        <v>81</v>
      </c>
      <c r="G22" s="34"/>
      <c r="H22" s="8"/>
      <c r="I22" s="8">
        <v>15</v>
      </c>
      <c r="J22" s="14">
        <v>0.05</v>
      </c>
      <c r="K22" s="8">
        <v>50</v>
      </c>
      <c r="L22" s="8">
        <v>4</v>
      </c>
      <c r="M22" s="8">
        <v>2</v>
      </c>
      <c r="N22" s="8">
        <v>0.1</v>
      </c>
      <c r="O22" s="64" t="s">
        <v>144</v>
      </c>
    </row>
    <row r="23" spans="1:15" ht="15">
      <c r="A23" s="15" t="s">
        <v>25</v>
      </c>
      <c r="B23" s="25" t="s">
        <v>84</v>
      </c>
      <c r="C23" s="8">
        <v>3</v>
      </c>
      <c r="D23" s="8">
        <v>0.82</v>
      </c>
      <c r="E23" s="8">
        <v>23.8</v>
      </c>
      <c r="F23" s="26">
        <v>94.4</v>
      </c>
      <c r="G23" s="8">
        <v>0.03</v>
      </c>
      <c r="H23" s="8">
        <v>0</v>
      </c>
      <c r="I23" s="8">
        <v>0</v>
      </c>
      <c r="J23" s="8">
        <v>0.4</v>
      </c>
      <c r="K23" s="34">
        <v>8</v>
      </c>
      <c r="L23" s="8">
        <v>30</v>
      </c>
      <c r="M23" s="8">
        <v>10</v>
      </c>
      <c r="N23" s="8">
        <v>0.5</v>
      </c>
      <c r="O23" s="64"/>
    </row>
    <row r="24" spans="1:15" ht="15">
      <c r="A24" s="15" t="s">
        <v>24</v>
      </c>
      <c r="B24" s="25" t="s">
        <v>68</v>
      </c>
      <c r="C24" s="7">
        <v>6.8</v>
      </c>
      <c r="D24" s="7">
        <v>1</v>
      </c>
      <c r="E24" s="7">
        <v>34</v>
      </c>
      <c r="F24" s="32">
        <v>181</v>
      </c>
      <c r="G24" s="7">
        <v>0.2</v>
      </c>
      <c r="H24" s="7">
        <v>0</v>
      </c>
      <c r="I24" s="7">
        <v>3</v>
      </c>
      <c r="J24" s="7">
        <v>2</v>
      </c>
      <c r="K24" s="35">
        <v>25</v>
      </c>
      <c r="L24" s="7">
        <v>120</v>
      </c>
      <c r="M24" s="7">
        <v>40</v>
      </c>
      <c r="N24" s="7">
        <v>3</v>
      </c>
      <c r="O24" s="65"/>
    </row>
    <row r="25" spans="1:15" ht="15">
      <c r="A25" s="17" t="s">
        <v>37</v>
      </c>
      <c r="B25" s="26"/>
      <c r="C25" s="8">
        <f aca="true" t="shared" si="2" ref="C25:N25">SUM(C18:C24)</f>
        <v>27.3</v>
      </c>
      <c r="D25" s="8">
        <f t="shared" si="2"/>
        <v>17.92</v>
      </c>
      <c r="E25" s="8">
        <f t="shared" si="2"/>
        <v>122</v>
      </c>
      <c r="F25" s="26">
        <f t="shared" si="2"/>
        <v>847.4</v>
      </c>
      <c r="G25" s="8">
        <f t="shared" si="2"/>
        <v>0.6500000000000001</v>
      </c>
      <c r="H25" s="8">
        <f t="shared" si="2"/>
        <v>13.860000000000001</v>
      </c>
      <c r="I25" s="8">
        <f t="shared" si="2"/>
        <v>146.54</v>
      </c>
      <c r="J25" s="8">
        <f t="shared" si="2"/>
        <v>3.45</v>
      </c>
      <c r="K25" s="34">
        <f t="shared" si="2"/>
        <v>188.4</v>
      </c>
      <c r="L25" s="8">
        <f t="shared" si="2"/>
        <v>310.6</v>
      </c>
      <c r="M25" s="8">
        <f t="shared" si="2"/>
        <v>82.8</v>
      </c>
      <c r="N25" s="8">
        <f t="shared" si="2"/>
        <v>5.75</v>
      </c>
      <c r="O25" s="64"/>
    </row>
    <row r="26" spans="1:15" ht="15.75">
      <c r="A26" s="11" t="s">
        <v>13</v>
      </c>
      <c r="B26" s="27"/>
      <c r="C26" s="9"/>
      <c r="D26" s="9"/>
      <c r="E26" s="9"/>
      <c r="F26" s="24"/>
      <c r="G26" s="9"/>
      <c r="H26" s="9"/>
      <c r="I26" s="9"/>
      <c r="J26" s="9"/>
      <c r="K26" s="33"/>
      <c r="L26" s="9"/>
      <c r="M26" s="9"/>
      <c r="N26" s="9"/>
      <c r="O26" s="64"/>
    </row>
    <row r="27" spans="1:15" ht="15">
      <c r="A27" s="15" t="s">
        <v>124</v>
      </c>
      <c r="B27" s="45" t="s">
        <v>48</v>
      </c>
      <c r="C27" s="34">
        <v>0.4</v>
      </c>
      <c r="D27" s="8">
        <v>0.2</v>
      </c>
      <c r="E27" s="14">
        <v>20.4</v>
      </c>
      <c r="F27" s="8">
        <v>120</v>
      </c>
      <c r="G27" s="34">
        <v>0.08</v>
      </c>
      <c r="H27" s="8">
        <v>24</v>
      </c>
      <c r="I27" s="8"/>
      <c r="J27" s="14"/>
      <c r="K27" s="34">
        <v>36</v>
      </c>
      <c r="L27" s="8">
        <v>26</v>
      </c>
      <c r="M27" s="8">
        <v>0.2</v>
      </c>
      <c r="N27" s="14">
        <v>0.6</v>
      </c>
      <c r="O27" s="64"/>
    </row>
    <row r="28" spans="1:15" ht="15">
      <c r="A28" s="15" t="s">
        <v>45</v>
      </c>
      <c r="B28" s="45" t="s">
        <v>44</v>
      </c>
      <c r="C28" s="34">
        <v>8.6</v>
      </c>
      <c r="D28" s="8">
        <v>10.2</v>
      </c>
      <c r="E28" s="14">
        <v>15</v>
      </c>
      <c r="F28" s="8">
        <v>147</v>
      </c>
      <c r="G28" s="34">
        <v>0.1</v>
      </c>
      <c r="H28" s="8">
        <v>0.29</v>
      </c>
      <c r="I28" s="8">
        <v>71.8</v>
      </c>
      <c r="J28" s="14">
        <v>0.8</v>
      </c>
      <c r="K28" s="34">
        <v>110</v>
      </c>
      <c r="L28" s="8">
        <v>45</v>
      </c>
      <c r="M28" s="8">
        <v>10</v>
      </c>
      <c r="N28" s="14">
        <v>0.02</v>
      </c>
      <c r="O28" s="64" t="str">
        <f>1нед!O146</f>
        <v>54-1т</v>
      </c>
    </row>
    <row r="29" spans="1:15" ht="15">
      <c r="A29" s="15"/>
      <c r="B29" s="25"/>
      <c r="C29" s="7"/>
      <c r="D29" s="7"/>
      <c r="E29" s="7"/>
      <c r="F29" s="32"/>
      <c r="G29" s="7"/>
      <c r="H29" s="7"/>
      <c r="I29" s="7"/>
      <c r="J29" s="7"/>
      <c r="K29" s="35"/>
      <c r="L29" s="7"/>
      <c r="M29" s="7"/>
      <c r="N29" s="7"/>
      <c r="O29" s="65"/>
    </row>
    <row r="30" spans="1:15" ht="15">
      <c r="A30" s="17" t="s">
        <v>37</v>
      </c>
      <c r="B30" s="28"/>
      <c r="C30" s="8">
        <f>SUM(C27:C29)</f>
        <v>9</v>
      </c>
      <c r="D30" s="8">
        <f aca="true" t="shared" si="3" ref="D30:N30">SUM(D27:D29)</f>
        <v>10.399999999999999</v>
      </c>
      <c r="E30" s="8">
        <f t="shared" si="3"/>
        <v>35.4</v>
      </c>
      <c r="F30" s="26">
        <f t="shared" si="3"/>
        <v>267</v>
      </c>
      <c r="G30" s="8">
        <f t="shared" si="3"/>
        <v>0.18</v>
      </c>
      <c r="H30" s="8">
        <f t="shared" si="3"/>
        <v>24.29</v>
      </c>
      <c r="I30" s="8">
        <f t="shared" si="3"/>
        <v>71.8</v>
      </c>
      <c r="J30" s="8">
        <f t="shared" si="3"/>
        <v>0.8</v>
      </c>
      <c r="K30" s="34">
        <f t="shared" si="3"/>
        <v>146</v>
      </c>
      <c r="L30" s="8">
        <f t="shared" si="3"/>
        <v>71</v>
      </c>
      <c r="M30" s="8">
        <f t="shared" si="3"/>
        <v>10.2</v>
      </c>
      <c r="N30" s="8">
        <f t="shared" si="3"/>
        <v>0.62</v>
      </c>
      <c r="O30" s="64"/>
    </row>
    <row r="31" spans="1:15" ht="15.75">
      <c r="A31" s="11" t="s">
        <v>14</v>
      </c>
      <c r="B31" s="27"/>
      <c r="C31" s="9"/>
      <c r="D31" s="9"/>
      <c r="E31" s="9"/>
      <c r="F31" s="24"/>
      <c r="G31" s="9"/>
      <c r="H31" s="9"/>
      <c r="I31" s="9"/>
      <c r="J31" s="9"/>
      <c r="K31" s="33"/>
      <c r="L31" s="9"/>
      <c r="M31" s="9"/>
      <c r="N31" s="9"/>
      <c r="O31" s="64"/>
    </row>
    <row r="32" spans="1:15" ht="15">
      <c r="A32" s="13" t="s">
        <v>123</v>
      </c>
      <c r="B32" s="45" t="s">
        <v>39</v>
      </c>
      <c r="C32" s="34">
        <v>0.9</v>
      </c>
      <c r="D32" s="8">
        <v>10.2</v>
      </c>
      <c r="E32" s="14">
        <v>7.2</v>
      </c>
      <c r="F32" s="8">
        <v>105</v>
      </c>
      <c r="G32" s="34">
        <v>0.05</v>
      </c>
      <c r="H32" s="8">
        <v>15.2</v>
      </c>
      <c r="I32" s="8">
        <v>190</v>
      </c>
      <c r="J32" s="14">
        <v>0.6</v>
      </c>
      <c r="K32" s="34">
        <v>55.4</v>
      </c>
      <c r="L32" s="8">
        <v>98.4</v>
      </c>
      <c r="M32" s="8">
        <v>6</v>
      </c>
      <c r="N32" s="14">
        <v>0.1</v>
      </c>
      <c r="O32" s="64"/>
    </row>
    <row r="33" spans="1:15" ht="15">
      <c r="A33" s="13" t="s">
        <v>76</v>
      </c>
      <c r="B33" s="25" t="s">
        <v>43</v>
      </c>
      <c r="C33" s="8">
        <v>6.2</v>
      </c>
      <c r="D33" s="8">
        <v>14.5</v>
      </c>
      <c r="E33" s="8">
        <v>11.7</v>
      </c>
      <c r="F33" s="26">
        <v>158</v>
      </c>
      <c r="G33" s="8">
        <v>0.02</v>
      </c>
      <c r="H33" s="8">
        <v>4.9</v>
      </c>
      <c r="I33" s="8">
        <v>45</v>
      </c>
      <c r="J33" s="8">
        <v>1.5</v>
      </c>
      <c r="K33" s="34">
        <v>60</v>
      </c>
      <c r="L33" s="8">
        <v>25</v>
      </c>
      <c r="M33" s="8">
        <v>15</v>
      </c>
      <c r="N33" s="8">
        <v>0.1</v>
      </c>
      <c r="O33" s="64">
        <v>151</v>
      </c>
    </row>
    <row r="34" spans="1:15" ht="15">
      <c r="A34" s="15" t="s">
        <v>50</v>
      </c>
      <c r="B34" s="45" t="s">
        <v>48</v>
      </c>
      <c r="C34" s="34">
        <v>4.6</v>
      </c>
      <c r="D34" s="8">
        <v>4.4</v>
      </c>
      <c r="E34" s="14">
        <v>12.5</v>
      </c>
      <c r="F34" s="8">
        <v>107.2</v>
      </c>
      <c r="G34" s="34">
        <v>0.04</v>
      </c>
      <c r="H34" s="8">
        <v>0.68</v>
      </c>
      <c r="I34" s="8">
        <v>17.25</v>
      </c>
      <c r="J34" s="14">
        <v>0.17</v>
      </c>
      <c r="K34" s="34">
        <v>143</v>
      </c>
      <c r="L34" s="8">
        <v>130</v>
      </c>
      <c r="M34" s="8">
        <v>34.3</v>
      </c>
      <c r="N34" s="14">
        <v>1.1</v>
      </c>
      <c r="O34" s="64" t="str">
        <f>1нед!O145</f>
        <v>54-21ги</v>
      </c>
    </row>
    <row r="35" spans="1:15" ht="15">
      <c r="A35" s="15" t="s">
        <v>25</v>
      </c>
      <c r="B35" s="25" t="s">
        <v>84</v>
      </c>
      <c r="C35" s="8">
        <v>3</v>
      </c>
      <c r="D35" s="8">
        <v>0.82</v>
      </c>
      <c r="E35" s="8">
        <v>23.8</v>
      </c>
      <c r="F35" s="26">
        <v>94.4</v>
      </c>
      <c r="G35" s="8">
        <v>0.03</v>
      </c>
      <c r="H35" s="8">
        <v>0</v>
      </c>
      <c r="I35" s="8">
        <v>0</v>
      </c>
      <c r="J35" s="8">
        <v>0.4</v>
      </c>
      <c r="K35" s="34">
        <v>8</v>
      </c>
      <c r="L35" s="8">
        <v>30</v>
      </c>
      <c r="M35" s="8">
        <v>10</v>
      </c>
      <c r="N35" s="8">
        <v>0.5</v>
      </c>
      <c r="O35" s="64"/>
    </row>
    <row r="36" spans="1:15" ht="15">
      <c r="A36" s="15" t="s">
        <v>24</v>
      </c>
      <c r="B36" s="45" t="s">
        <v>84</v>
      </c>
      <c r="C36" s="35">
        <v>3.4</v>
      </c>
      <c r="D36" s="7">
        <v>0.5</v>
      </c>
      <c r="E36" s="16">
        <v>17.1</v>
      </c>
      <c r="F36" s="7">
        <v>90.4</v>
      </c>
      <c r="G36" s="35">
        <v>0.1</v>
      </c>
      <c r="H36" s="7">
        <v>0</v>
      </c>
      <c r="I36" s="7">
        <v>1.5</v>
      </c>
      <c r="J36" s="16">
        <v>1</v>
      </c>
      <c r="K36" s="35">
        <v>12.5</v>
      </c>
      <c r="L36" s="7">
        <v>60</v>
      </c>
      <c r="M36" s="7">
        <v>20</v>
      </c>
      <c r="N36" s="7">
        <v>1.5</v>
      </c>
      <c r="O36" s="65"/>
    </row>
    <row r="37" spans="1:15" ht="15">
      <c r="A37" s="17" t="s">
        <v>37</v>
      </c>
      <c r="B37" s="26"/>
      <c r="C37" s="8">
        <f aca="true" t="shared" si="4" ref="C37:N37">SUM(C32:C36)</f>
        <v>18.099999999999998</v>
      </c>
      <c r="D37" s="8">
        <f t="shared" si="4"/>
        <v>30.42</v>
      </c>
      <c r="E37" s="8">
        <f t="shared" si="4"/>
        <v>72.30000000000001</v>
      </c>
      <c r="F37" s="26">
        <f t="shared" si="4"/>
        <v>555</v>
      </c>
      <c r="G37" s="8">
        <f t="shared" si="4"/>
        <v>0.24000000000000002</v>
      </c>
      <c r="H37" s="8">
        <f t="shared" si="4"/>
        <v>20.78</v>
      </c>
      <c r="I37" s="8">
        <f t="shared" si="4"/>
        <v>253.75</v>
      </c>
      <c r="J37" s="8">
        <f t="shared" si="4"/>
        <v>3.67</v>
      </c>
      <c r="K37" s="34">
        <f t="shared" si="4"/>
        <v>278.9</v>
      </c>
      <c r="L37" s="8">
        <f t="shared" si="4"/>
        <v>343.4</v>
      </c>
      <c r="M37" s="8">
        <f t="shared" si="4"/>
        <v>85.3</v>
      </c>
      <c r="N37" s="8">
        <f t="shared" si="4"/>
        <v>3.3</v>
      </c>
      <c r="O37" s="52"/>
    </row>
    <row r="38" spans="1:15" ht="15.75">
      <c r="A38" s="11" t="s">
        <v>189</v>
      </c>
      <c r="B38" s="36"/>
      <c r="C38" s="33"/>
      <c r="D38" s="9"/>
      <c r="E38" s="12"/>
      <c r="F38" s="9"/>
      <c r="G38" s="33"/>
      <c r="H38" s="9"/>
      <c r="I38" s="9"/>
      <c r="J38" s="12"/>
      <c r="K38" s="9"/>
      <c r="L38" s="9"/>
      <c r="M38" s="9"/>
      <c r="N38" s="9"/>
      <c r="O38" s="64"/>
    </row>
    <row r="39" spans="1:15" ht="15">
      <c r="A39" s="15" t="s">
        <v>190</v>
      </c>
      <c r="B39" s="45" t="s">
        <v>48</v>
      </c>
      <c r="C39" s="34">
        <v>5.6</v>
      </c>
      <c r="D39" s="8">
        <v>6.38</v>
      </c>
      <c r="E39" s="14">
        <v>8.18</v>
      </c>
      <c r="F39" s="8">
        <v>112.5</v>
      </c>
      <c r="G39" s="34">
        <v>0.08</v>
      </c>
      <c r="H39" s="8">
        <v>1.4</v>
      </c>
      <c r="I39" s="8">
        <v>43</v>
      </c>
      <c r="J39" s="14"/>
      <c r="K39" s="34">
        <v>240</v>
      </c>
      <c r="L39" s="8">
        <v>65</v>
      </c>
      <c r="M39" s="8">
        <v>10</v>
      </c>
      <c r="N39" s="14">
        <v>0.01</v>
      </c>
      <c r="O39" s="64">
        <v>245</v>
      </c>
    </row>
    <row r="40" spans="1:15" ht="16.5" thickBot="1">
      <c r="A40" s="22" t="s">
        <v>47</v>
      </c>
      <c r="B40" s="30"/>
      <c r="C40" s="41">
        <f aca="true" t="shared" si="5" ref="C40:N40">C11+C16+C25+C30+C37+C39</f>
        <v>91.19999999999999</v>
      </c>
      <c r="D40" s="41">
        <f t="shared" si="5"/>
        <v>96.25999999999999</v>
      </c>
      <c r="E40" s="41">
        <f t="shared" si="5"/>
        <v>347.08</v>
      </c>
      <c r="F40" s="42">
        <f t="shared" si="5"/>
        <v>2557</v>
      </c>
      <c r="G40" s="41">
        <f t="shared" si="5"/>
        <v>1.34</v>
      </c>
      <c r="H40" s="41">
        <f t="shared" si="5"/>
        <v>61.160000000000004</v>
      </c>
      <c r="I40" s="41">
        <f t="shared" si="5"/>
        <v>747.02</v>
      </c>
      <c r="J40" s="41">
        <f t="shared" si="5"/>
        <v>10.219999999999999</v>
      </c>
      <c r="K40" s="41">
        <f t="shared" si="5"/>
        <v>1385.8</v>
      </c>
      <c r="L40" s="41">
        <f t="shared" si="5"/>
        <v>1246.1999999999998</v>
      </c>
      <c r="M40" s="41">
        <f t="shared" si="5"/>
        <v>263.8</v>
      </c>
      <c r="N40" s="41">
        <f t="shared" si="5"/>
        <v>14.229999999999999</v>
      </c>
      <c r="O40" s="30"/>
    </row>
    <row r="41" ht="3" customHeight="1"/>
    <row r="42" spans="1:14" ht="18" customHeight="1" thickBot="1">
      <c r="A42" s="2" t="s">
        <v>27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5" ht="15" customHeight="1">
      <c r="A43" s="72" t="s">
        <v>0</v>
      </c>
      <c r="B43" s="74" t="s">
        <v>1</v>
      </c>
      <c r="C43" s="76" t="s">
        <v>2</v>
      </c>
      <c r="D43" s="76"/>
      <c r="E43" s="76"/>
      <c r="F43" s="74" t="s">
        <v>6</v>
      </c>
      <c r="G43" s="77" t="s">
        <v>8</v>
      </c>
      <c r="H43" s="78"/>
      <c r="I43" s="78"/>
      <c r="J43" s="79"/>
      <c r="K43" s="80" t="s">
        <v>9</v>
      </c>
      <c r="L43" s="78"/>
      <c r="M43" s="78"/>
      <c r="N43" s="81"/>
      <c r="O43" s="51" t="s">
        <v>98</v>
      </c>
    </row>
    <row r="44" spans="1:15" ht="23.25" customHeight="1" thickBot="1">
      <c r="A44" s="73"/>
      <c r="B44" s="75"/>
      <c r="C44" s="23" t="s">
        <v>3</v>
      </c>
      <c r="D44" s="4" t="s">
        <v>4</v>
      </c>
      <c r="E44" s="31" t="s">
        <v>5</v>
      </c>
      <c r="F44" s="75"/>
      <c r="G44" s="23" t="s">
        <v>7</v>
      </c>
      <c r="H44" s="4" t="s">
        <v>16</v>
      </c>
      <c r="I44" s="4" t="s">
        <v>17</v>
      </c>
      <c r="J44" s="31" t="s">
        <v>18</v>
      </c>
      <c r="K44" s="3" t="s">
        <v>19</v>
      </c>
      <c r="L44" s="4" t="s">
        <v>20</v>
      </c>
      <c r="M44" s="4" t="s">
        <v>21</v>
      </c>
      <c r="N44" s="5" t="s">
        <v>22</v>
      </c>
      <c r="O44" s="30" t="s">
        <v>99</v>
      </c>
    </row>
    <row r="45" spans="1:15" ht="15.75">
      <c r="A45" s="11" t="s">
        <v>11</v>
      </c>
      <c r="B45" s="33"/>
      <c r="C45" s="38"/>
      <c r="D45" s="39"/>
      <c r="E45" s="40"/>
      <c r="F45" s="39"/>
      <c r="G45" s="38"/>
      <c r="H45" s="39"/>
      <c r="I45" s="39"/>
      <c r="J45" s="40"/>
      <c r="K45" s="38"/>
      <c r="L45" s="39"/>
      <c r="M45" s="39"/>
      <c r="N45" s="40"/>
      <c r="O45" s="50"/>
    </row>
    <row r="46" spans="1:15" ht="15">
      <c r="A46" s="13" t="s">
        <v>65</v>
      </c>
      <c r="B46" s="45" t="s">
        <v>86</v>
      </c>
      <c r="C46" s="34">
        <v>5.4</v>
      </c>
      <c r="D46" s="8">
        <v>5.2</v>
      </c>
      <c r="E46" s="14">
        <v>20.2</v>
      </c>
      <c r="F46" s="8">
        <v>202</v>
      </c>
      <c r="G46" s="34">
        <v>0.1</v>
      </c>
      <c r="H46" s="8">
        <v>1.1</v>
      </c>
      <c r="I46" s="8">
        <v>92.2</v>
      </c>
      <c r="J46" s="14">
        <v>1.3</v>
      </c>
      <c r="K46" s="34">
        <v>122.3</v>
      </c>
      <c r="L46" s="8">
        <v>58</v>
      </c>
      <c r="M46" s="8">
        <v>3.9</v>
      </c>
      <c r="N46" s="14">
        <v>0.05</v>
      </c>
      <c r="O46" s="64" t="s">
        <v>174</v>
      </c>
    </row>
    <row r="47" spans="1:15" ht="15">
      <c r="A47" s="15" t="s">
        <v>102</v>
      </c>
      <c r="B47" s="45" t="s">
        <v>48</v>
      </c>
      <c r="C47" s="34">
        <v>0.2</v>
      </c>
      <c r="D47" s="8"/>
      <c r="E47" s="14">
        <v>6.5</v>
      </c>
      <c r="F47" s="8">
        <v>26.8</v>
      </c>
      <c r="G47" s="34"/>
      <c r="H47" s="8">
        <v>0.04</v>
      </c>
      <c r="I47" s="8">
        <v>0.3</v>
      </c>
      <c r="J47" s="14"/>
      <c r="K47" s="8">
        <v>4.5</v>
      </c>
      <c r="L47" s="8">
        <v>7.2</v>
      </c>
      <c r="M47" s="8">
        <v>3.8</v>
      </c>
      <c r="N47" s="8">
        <v>0.7</v>
      </c>
      <c r="O47" s="64" t="str">
        <f>O14</f>
        <v>54-2ги</v>
      </c>
    </row>
    <row r="48" spans="1:15" ht="15">
      <c r="A48" s="15" t="s">
        <v>33</v>
      </c>
      <c r="B48" s="45" t="s">
        <v>85</v>
      </c>
      <c r="C48" s="34">
        <v>1.6</v>
      </c>
      <c r="D48" s="8">
        <v>5</v>
      </c>
      <c r="E48" s="14">
        <v>18.2</v>
      </c>
      <c r="F48" s="8">
        <v>119.2</v>
      </c>
      <c r="G48" s="34">
        <v>0.05</v>
      </c>
      <c r="H48" s="8"/>
      <c r="I48" s="8">
        <v>40</v>
      </c>
      <c r="J48" s="14">
        <v>0.5</v>
      </c>
      <c r="K48" s="8">
        <v>10</v>
      </c>
      <c r="L48" s="8">
        <v>30</v>
      </c>
      <c r="M48" s="8">
        <v>10</v>
      </c>
      <c r="N48" s="8">
        <v>0.5</v>
      </c>
      <c r="O48" s="64" t="str">
        <f>O8</f>
        <v>54-2ги</v>
      </c>
    </row>
    <row r="49" spans="1:15" ht="15">
      <c r="A49" s="15" t="s">
        <v>61</v>
      </c>
      <c r="B49" s="45" t="s">
        <v>84</v>
      </c>
      <c r="C49" s="34">
        <v>3</v>
      </c>
      <c r="D49" s="8">
        <v>0.82</v>
      </c>
      <c r="E49" s="14">
        <v>23.8</v>
      </c>
      <c r="F49" s="8">
        <v>94.4</v>
      </c>
      <c r="G49" s="34">
        <v>0.03</v>
      </c>
      <c r="H49" s="8"/>
      <c r="I49" s="8"/>
      <c r="J49" s="14">
        <v>0.4</v>
      </c>
      <c r="K49" s="8">
        <v>8</v>
      </c>
      <c r="L49" s="8">
        <v>30</v>
      </c>
      <c r="M49" s="8">
        <v>10</v>
      </c>
      <c r="N49" s="8">
        <v>0.5</v>
      </c>
      <c r="O49" s="64"/>
    </row>
    <row r="50" spans="1:15" ht="15">
      <c r="A50" s="15" t="s">
        <v>57</v>
      </c>
      <c r="B50" s="45" t="s">
        <v>84</v>
      </c>
      <c r="C50" s="35">
        <v>4.8</v>
      </c>
      <c r="D50" s="7">
        <v>4</v>
      </c>
      <c r="E50" s="16">
        <v>0.3</v>
      </c>
      <c r="F50" s="7">
        <v>56.6</v>
      </c>
      <c r="G50" s="35">
        <v>0.02</v>
      </c>
      <c r="H50" s="7"/>
      <c r="I50" s="7">
        <v>62.4</v>
      </c>
      <c r="J50" s="16">
        <v>0.2</v>
      </c>
      <c r="K50" s="7">
        <v>19</v>
      </c>
      <c r="L50" s="7">
        <v>67</v>
      </c>
      <c r="M50" s="7">
        <v>4</v>
      </c>
      <c r="N50" s="7">
        <v>0.9</v>
      </c>
      <c r="O50" s="64" t="s">
        <v>149</v>
      </c>
    </row>
    <row r="51" spans="1:15" ht="15">
      <c r="A51" s="17" t="s">
        <v>37</v>
      </c>
      <c r="B51" s="34"/>
      <c r="C51" s="34">
        <f aca="true" t="shared" si="6" ref="C51:N51">SUM(C46:C50)</f>
        <v>15</v>
      </c>
      <c r="D51" s="8">
        <f t="shared" si="6"/>
        <v>15.02</v>
      </c>
      <c r="E51" s="14">
        <f t="shared" si="6"/>
        <v>69</v>
      </c>
      <c r="F51" s="8">
        <f t="shared" si="6"/>
        <v>499</v>
      </c>
      <c r="G51" s="34">
        <f t="shared" si="6"/>
        <v>0.2</v>
      </c>
      <c r="H51" s="8">
        <f t="shared" si="6"/>
        <v>1.1400000000000001</v>
      </c>
      <c r="I51" s="8">
        <f t="shared" si="6"/>
        <v>194.9</v>
      </c>
      <c r="J51" s="14">
        <f t="shared" si="6"/>
        <v>2.4000000000000004</v>
      </c>
      <c r="K51" s="34">
        <f t="shared" si="6"/>
        <v>163.8</v>
      </c>
      <c r="L51" s="8">
        <f t="shared" si="6"/>
        <v>192.2</v>
      </c>
      <c r="M51" s="8">
        <f t="shared" si="6"/>
        <v>31.7</v>
      </c>
      <c r="N51" s="14">
        <f t="shared" si="6"/>
        <v>2.65</v>
      </c>
      <c r="O51" s="64"/>
    </row>
    <row r="52" spans="1:15" ht="15.75">
      <c r="A52" s="11" t="s">
        <v>15</v>
      </c>
      <c r="B52" s="36"/>
      <c r="C52" s="36"/>
      <c r="D52" s="10"/>
      <c r="E52" s="18"/>
      <c r="F52" s="10"/>
      <c r="G52" s="36"/>
      <c r="H52" s="10"/>
      <c r="I52" s="10"/>
      <c r="J52" s="18"/>
      <c r="K52" s="36"/>
      <c r="L52" s="10"/>
      <c r="M52" s="10"/>
      <c r="N52" s="18"/>
      <c r="O52" s="64"/>
    </row>
    <row r="53" spans="1:15" ht="3" customHeight="1">
      <c r="A53" s="15"/>
      <c r="B53" s="45"/>
      <c r="C53" s="34"/>
      <c r="D53" s="8"/>
      <c r="E53" s="14"/>
      <c r="F53" s="8"/>
      <c r="G53" s="34"/>
      <c r="H53" s="8"/>
      <c r="I53" s="8"/>
      <c r="J53" s="14"/>
      <c r="K53" s="34"/>
      <c r="L53" s="8"/>
      <c r="M53" s="8"/>
      <c r="N53" s="14"/>
      <c r="O53" s="64"/>
    </row>
    <row r="54" spans="1:15" ht="15">
      <c r="A54" s="13" t="s">
        <v>107</v>
      </c>
      <c r="B54" s="45">
        <v>200</v>
      </c>
      <c r="C54" s="34">
        <v>6</v>
      </c>
      <c r="D54" s="8">
        <v>6.4</v>
      </c>
      <c r="E54" s="14">
        <v>9.4</v>
      </c>
      <c r="F54" s="8">
        <v>120</v>
      </c>
      <c r="G54" s="34">
        <v>0.78</v>
      </c>
      <c r="H54" s="8">
        <v>20</v>
      </c>
      <c r="I54" s="8">
        <v>0.2</v>
      </c>
      <c r="J54" s="14">
        <v>2.7</v>
      </c>
      <c r="K54" s="8">
        <v>242</v>
      </c>
      <c r="L54" s="8">
        <v>182</v>
      </c>
      <c r="M54" s="8">
        <v>28</v>
      </c>
      <c r="N54" s="8">
        <v>0.2</v>
      </c>
      <c r="O54" s="64">
        <v>260</v>
      </c>
    </row>
    <row r="55" spans="1:15" ht="15">
      <c r="A55" s="15" t="s">
        <v>61</v>
      </c>
      <c r="B55" s="45" t="s">
        <v>84</v>
      </c>
      <c r="C55" s="35">
        <v>3</v>
      </c>
      <c r="D55" s="7">
        <v>0.82</v>
      </c>
      <c r="E55" s="16">
        <v>23.8</v>
      </c>
      <c r="F55" s="7">
        <v>94.4</v>
      </c>
      <c r="G55" s="35">
        <v>0.03</v>
      </c>
      <c r="H55" s="7"/>
      <c r="I55" s="7"/>
      <c r="J55" s="16">
        <v>0.4</v>
      </c>
      <c r="K55" s="7">
        <v>8</v>
      </c>
      <c r="L55" s="7">
        <v>30</v>
      </c>
      <c r="M55" s="7">
        <v>10</v>
      </c>
      <c r="N55" s="7">
        <v>0.5</v>
      </c>
      <c r="O55" s="65"/>
    </row>
    <row r="56" spans="1:15" ht="15">
      <c r="A56" s="17" t="s">
        <v>37</v>
      </c>
      <c r="B56" s="46"/>
      <c r="C56" s="34">
        <f>SUM(C53:C55)</f>
        <v>9</v>
      </c>
      <c r="D56" s="8">
        <f aca="true" t="shared" si="7" ref="D56:N56">SUM(D53:D55)</f>
        <v>7.220000000000001</v>
      </c>
      <c r="E56" s="14">
        <f t="shared" si="7"/>
        <v>33.2</v>
      </c>
      <c r="F56" s="8">
        <f t="shared" si="7"/>
        <v>214.4</v>
      </c>
      <c r="G56" s="34">
        <f t="shared" si="7"/>
        <v>0.81</v>
      </c>
      <c r="H56" s="8">
        <f t="shared" si="7"/>
        <v>20</v>
      </c>
      <c r="I56" s="8">
        <f t="shared" si="7"/>
        <v>0.2</v>
      </c>
      <c r="J56" s="14">
        <f t="shared" si="7"/>
        <v>3.1</v>
      </c>
      <c r="K56" s="34">
        <f t="shared" si="7"/>
        <v>250</v>
      </c>
      <c r="L56" s="8">
        <f t="shared" si="7"/>
        <v>212</v>
      </c>
      <c r="M56" s="8">
        <f t="shared" si="7"/>
        <v>38</v>
      </c>
      <c r="N56" s="14">
        <f t="shared" si="7"/>
        <v>0.7</v>
      </c>
      <c r="O56" s="64"/>
    </row>
    <row r="57" spans="1:15" ht="15.75">
      <c r="A57" s="11" t="s">
        <v>12</v>
      </c>
      <c r="B57" s="36"/>
      <c r="C57" s="33"/>
      <c r="D57" s="9"/>
      <c r="E57" s="12"/>
      <c r="F57" s="9"/>
      <c r="G57" s="33"/>
      <c r="H57" s="9"/>
      <c r="I57" s="9"/>
      <c r="J57" s="12"/>
      <c r="K57" s="33"/>
      <c r="L57" s="9"/>
      <c r="M57" s="9"/>
      <c r="N57" s="12"/>
      <c r="O57" s="64"/>
    </row>
    <row r="58" spans="1:15" ht="15">
      <c r="A58" s="13"/>
      <c r="B58" s="45"/>
      <c r="C58" s="34"/>
      <c r="D58" s="8"/>
      <c r="E58" s="14"/>
      <c r="F58" s="8"/>
      <c r="G58" s="34"/>
      <c r="H58" s="8"/>
      <c r="I58" s="8"/>
      <c r="J58" s="14"/>
      <c r="K58" s="34"/>
      <c r="L58" s="8"/>
      <c r="M58" s="8"/>
      <c r="N58" s="14"/>
      <c r="O58" s="64"/>
    </row>
    <row r="59" spans="1:15" ht="15">
      <c r="A59" s="15" t="s">
        <v>128</v>
      </c>
      <c r="B59" s="25" t="s">
        <v>43</v>
      </c>
      <c r="C59" s="8">
        <v>5.4</v>
      </c>
      <c r="D59" s="8">
        <v>5.7</v>
      </c>
      <c r="E59" s="8">
        <v>15</v>
      </c>
      <c r="F59" s="26">
        <v>157</v>
      </c>
      <c r="G59" s="8">
        <v>0.12</v>
      </c>
      <c r="H59" s="8">
        <v>4.6</v>
      </c>
      <c r="I59" s="8">
        <v>124</v>
      </c>
      <c r="J59" s="8">
        <v>0.06</v>
      </c>
      <c r="K59" s="34">
        <v>58</v>
      </c>
      <c r="L59" s="8">
        <v>60</v>
      </c>
      <c r="M59" s="8">
        <v>12</v>
      </c>
      <c r="N59" s="14">
        <v>0.05</v>
      </c>
      <c r="O59" s="64" t="s">
        <v>175</v>
      </c>
    </row>
    <row r="60" spans="1:15" ht="15">
      <c r="A60" s="15" t="s">
        <v>129</v>
      </c>
      <c r="B60" s="45" t="s">
        <v>39</v>
      </c>
      <c r="C60" s="34">
        <v>7.2</v>
      </c>
      <c r="D60" s="8">
        <v>6.4</v>
      </c>
      <c r="E60" s="14">
        <v>6.2</v>
      </c>
      <c r="F60" s="8">
        <v>147</v>
      </c>
      <c r="G60" s="34">
        <v>0.08</v>
      </c>
      <c r="H60" s="8">
        <v>2.7</v>
      </c>
      <c r="I60" s="8">
        <v>135</v>
      </c>
      <c r="J60" s="14">
        <v>0.5</v>
      </c>
      <c r="K60" s="34">
        <v>44</v>
      </c>
      <c r="L60" s="8">
        <v>85</v>
      </c>
      <c r="M60" s="8">
        <v>19</v>
      </c>
      <c r="N60" s="14">
        <v>0.05</v>
      </c>
      <c r="O60" s="64" t="s">
        <v>176</v>
      </c>
    </row>
    <row r="61" spans="1:15" ht="15">
      <c r="A61" s="15" t="s">
        <v>59</v>
      </c>
      <c r="B61" s="45" t="s">
        <v>48</v>
      </c>
      <c r="C61" s="34">
        <v>4.1</v>
      </c>
      <c r="D61" s="8">
        <v>8.1</v>
      </c>
      <c r="E61" s="14">
        <v>25.2</v>
      </c>
      <c r="F61" s="8">
        <v>164</v>
      </c>
      <c r="G61" s="34">
        <v>0.18</v>
      </c>
      <c r="H61" s="8">
        <v>13.6</v>
      </c>
      <c r="I61" s="8">
        <v>42.8</v>
      </c>
      <c r="J61" s="14">
        <v>0.23</v>
      </c>
      <c r="K61" s="34">
        <v>52</v>
      </c>
      <c r="L61" s="8">
        <v>25</v>
      </c>
      <c r="M61" s="8">
        <v>8</v>
      </c>
      <c r="N61" s="14">
        <v>0.08</v>
      </c>
      <c r="O61" s="64" t="str">
        <f>1нед!O182</f>
        <v>54-11г</v>
      </c>
    </row>
    <row r="62" spans="1:15" ht="15">
      <c r="A62" s="15" t="s">
        <v>109</v>
      </c>
      <c r="B62" s="45" t="s">
        <v>48</v>
      </c>
      <c r="C62" s="34">
        <v>0.5</v>
      </c>
      <c r="D62" s="8">
        <v>0.2</v>
      </c>
      <c r="E62" s="14">
        <v>15.3</v>
      </c>
      <c r="F62" s="8">
        <v>117</v>
      </c>
      <c r="G62" s="34"/>
      <c r="H62" s="8">
        <v>5</v>
      </c>
      <c r="I62" s="8">
        <v>0.01</v>
      </c>
      <c r="J62" s="14"/>
      <c r="K62" s="8">
        <v>8</v>
      </c>
      <c r="L62" s="8">
        <v>5.5</v>
      </c>
      <c r="M62" s="8">
        <v>4.5</v>
      </c>
      <c r="N62" s="8">
        <v>0.4</v>
      </c>
      <c r="O62" s="64">
        <v>254</v>
      </c>
    </row>
    <row r="63" spans="1:15" ht="15">
      <c r="A63" s="15" t="s">
        <v>25</v>
      </c>
      <c r="B63" s="25" t="s">
        <v>84</v>
      </c>
      <c r="C63" s="8">
        <v>3</v>
      </c>
      <c r="D63" s="8">
        <v>0.82</v>
      </c>
      <c r="E63" s="8">
        <v>23.8</v>
      </c>
      <c r="F63" s="26">
        <v>94.4</v>
      </c>
      <c r="G63" s="8">
        <v>0.03</v>
      </c>
      <c r="H63" s="8">
        <v>0</v>
      </c>
      <c r="I63" s="8">
        <v>0</v>
      </c>
      <c r="J63" s="8">
        <v>0.4</v>
      </c>
      <c r="K63" s="34">
        <v>8</v>
      </c>
      <c r="L63" s="8">
        <v>30</v>
      </c>
      <c r="M63" s="8">
        <v>10</v>
      </c>
      <c r="N63" s="14">
        <v>0.5</v>
      </c>
      <c r="O63" s="64"/>
    </row>
    <row r="64" spans="1:15" ht="15">
      <c r="A64" s="15" t="s">
        <v>24</v>
      </c>
      <c r="B64" s="25" t="s">
        <v>68</v>
      </c>
      <c r="C64" s="7">
        <v>6.8</v>
      </c>
      <c r="D64" s="7">
        <v>1</v>
      </c>
      <c r="E64" s="7">
        <v>34</v>
      </c>
      <c r="F64" s="32">
        <v>181</v>
      </c>
      <c r="G64" s="7">
        <v>0.2</v>
      </c>
      <c r="H64" s="7">
        <v>0</v>
      </c>
      <c r="I64" s="7">
        <v>3</v>
      </c>
      <c r="J64" s="7">
        <v>2</v>
      </c>
      <c r="K64" s="35">
        <v>25</v>
      </c>
      <c r="L64" s="7">
        <v>120</v>
      </c>
      <c r="M64" s="7">
        <v>40</v>
      </c>
      <c r="N64" s="16">
        <v>3</v>
      </c>
      <c r="O64" s="65"/>
    </row>
    <row r="65" spans="1:15" ht="15">
      <c r="A65" s="17" t="s">
        <v>37</v>
      </c>
      <c r="B65" s="34"/>
      <c r="C65" s="34">
        <f aca="true" t="shared" si="8" ref="C65:N65">SUM(C58:C64)</f>
        <v>27.000000000000004</v>
      </c>
      <c r="D65" s="8">
        <f t="shared" si="8"/>
        <v>22.220000000000002</v>
      </c>
      <c r="E65" s="14">
        <f t="shared" si="8"/>
        <v>119.5</v>
      </c>
      <c r="F65" s="8">
        <f t="shared" si="8"/>
        <v>860.4</v>
      </c>
      <c r="G65" s="34">
        <f t="shared" si="8"/>
        <v>0.6100000000000001</v>
      </c>
      <c r="H65" s="8">
        <f t="shared" si="8"/>
        <v>25.9</v>
      </c>
      <c r="I65" s="8">
        <f t="shared" si="8"/>
        <v>304.81</v>
      </c>
      <c r="J65" s="14">
        <f t="shared" si="8"/>
        <v>3.19</v>
      </c>
      <c r="K65" s="34">
        <f t="shared" si="8"/>
        <v>195</v>
      </c>
      <c r="L65" s="8">
        <f t="shared" si="8"/>
        <v>325.5</v>
      </c>
      <c r="M65" s="8">
        <f t="shared" si="8"/>
        <v>93.5</v>
      </c>
      <c r="N65" s="14">
        <f t="shared" si="8"/>
        <v>4.08</v>
      </c>
      <c r="O65" s="64"/>
    </row>
    <row r="66" spans="1:15" ht="15.75">
      <c r="A66" s="11" t="s">
        <v>13</v>
      </c>
      <c r="B66" s="36"/>
      <c r="C66" s="33"/>
      <c r="D66" s="9"/>
      <c r="E66" s="12"/>
      <c r="F66" s="9"/>
      <c r="G66" s="33"/>
      <c r="H66" s="9"/>
      <c r="I66" s="9"/>
      <c r="J66" s="12"/>
      <c r="K66" s="33"/>
      <c r="L66" s="9"/>
      <c r="M66" s="9"/>
      <c r="N66" s="12"/>
      <c r="O66" s="64"/>
    </row>
    <row r="67" spans="1:15" ht="15">
      <c r="A67" s="13" t="s">
        <v>23</v>
      </c>
      <c r="B67" s="45">
        <v>200</v>
      </c>
      <c r="C67" s="34">
        <v>3.8</v>
      </c>
      <c r="D67" s="8">
        <v>3.5</v>
      </c>
      <c r="E67" s="14">
        <v>11.2</v>
      </c>
      <c r="F67" s="8">
        <v>91.2</v>
      </c>
      <c r="G67" s="34">
        <v>0.03</v>
      </c>
      <c r="H67" s="8">
        <v>0.52</v>
      </c>
      <c r="I67" s="8">
        <v>0.13</v>
      </c>
      <c r="J67" s="14">
        <v>0.4</v>
      </c>
      <c r="K67" s="34">
        <v>111</v>
      </c>
      <c r="L67" s="8">
        <v>107</v>
      </c>
      <c r="M67" s="8">
        <v>30.7</v>
      </c>
      <c r="N67" s="14">
        <v>1.1</v>
      </c>
      <c r="O67" s="64" t="str">
        <f>O7</f>
        <v>54-23ги</v>
      </c>
    </row>
    <row r="68" spans="1:15" ht="15">
      <c r="A68" s="15" t="s">
        <v>130</v>
      </c>
      <c r="B68" s="45" t="s">
        <v>89</v>
      </c>
      <c r="C68" s="34">
        <v>3.2</v>
      </c>
      <c r="D68" s="8">
        <v>6.2</v>
      </c>
      <c r="E68" s="14">
        <v>35.1</v>
      </c>
      <c r="F68" s="8">
        <v>205</v>
      </c>
      <c r="G68" s="34">
        <v>0.07</v>
      </c>
      <c r="H68" s="8"/>
      <c r="I68" s="8">
        <v>13.4</v>
      </c>
      <c r="J68" s="14">
        <v>0.1</v>
      </c>
      <c r="K68" s="34">
        <v>26.1</v>
      </c>
      <c r="L68" s="8">
        <v>62.4</v>
      </c>
      <c r="M68" s="8">
        <v>3.9</v>
      </c>
      <c r="N68" s="14">
        <v>0.05</v>
      </c>
      <c r="O68" s="64" t="str">
        <f>1нед!O27</f>
        <v>54-9в</v>
      </c>
    </row>
    <row r="69" spans="1:15" ht="15">
      <c r="A69" s="15" t="s">
        <v>38</v>
      </c>
      <c r="B69" s="45">
        <v>200</v>
      </c>
      <c r="C69" s="35">
        <v>0.6</v>
      </c>
      <c r="D69" s="7">
        <v>0.6</v>
      </c>
      <c r="E69" s="16">
        <v>16.5</v>
      </c>
      <c r="F69" s="7">
        <v>70.5</v>
      </c>
      <c r="G69" s="35"/>
      <c r="H69" s="7">
        <v>28.6</v>
      </c>
      <c r="I69" s="7">
        <v>8.8</v>
      </c>
      <c r="J69" s="16">
        <v>0.9</v>
      </c>
      <c r="K69" s="7">
        <v>29.5</v>
      </c>
      <c r="L69" s="7">
        <v>18.5</v>
      </c>
      <c r="M69" s="7">
        <v>13.2</v>
      </c>
      <c r="N69" s="7">
        <v>1.5</v>
      </c>
      <c r="O69" s="65"/>
    </row>
    <row r="70" spans="1:15" ht="15">
      <c r="A70" s="17" t="s">
        <v>37</v>
      </c>
      <c r="B70" s="46"/>
      <c r="C70" s="34">
        <f aca="true" t="shared" si="9" ref="C70:N70">SUM(C67:C69)</f>
        <v>7.6</v>
      </c>
      <c r="D70" s="8">
        <f t="shared" si="9"/>
        <v>10.299999999999999</v>
      </c>
      <c r="E70" s="14">
        <f t="shared" si="9"/>
        <v>62.8</v>
      </c>
      <c r="F70" s="8">
        <f t="shared" si="9"/>
        <v>366.7</v>
      </c>
      <c r="G70" s="34">
        <f t="shared" si="9"/>
        <v>0.1</v>
      </c>
      <c r="H70" s="8">
        <f t="shared" si="9"/>
        <v>29.12</v>
      </c>
      <c r="I70" s="8">
        <f t="shared" si="9"/>
        <v>22.330000000000002</v>
      </c>
      <c r="J70" s="14">
        <f t="shared" si="9"/>
        <v>1.4</v>
      </c>
      <c r="K70" s="34">
        <f t="shared" si="9"/>
        <v>166.6</v>
      </c>
      <c r="L70" s="8">
        <f t="shared" si="9"/>
        <v>187.9</v>
      </c>
      <c r="M70" s="8">
        <f t="shared" si="9"/>
        <v>47.8</v>
      </c>
      <c r="N70" s="14">
        <f t="shared" si="9"/>
        <v>2.6500000000000004</v>
      </c>
      <c r="O70" s="64"/>
    </row>
    <row r="71" spans="1:15" ht="15.75">
      <c r="A71" s="11" t="s">
        <v>14</v>
      </c>
      <c r="B71" s="36"/>
      <c r="C71" s="33"/>
      <c r="D71" s="9"/>
      <c r="E71" s="12"/>
      <c r="F71" s="9"/>
      <c r="G71" s="33"/>
      <c r="H71" s="9"/>
      <c r="I71" s="9"/>
      <c r="J71" s="12"/>
      <c r="K71" s="33"/>
      <c r="L71" s="9"/>
      <c r="M71" s="9"/>
      <c r="N71" s="12"/>
      <c r="O71" s="64"/>
    </row>
    <row r="72" spans="1:15" ht="9" customHeight="1">
      <c r="A72" s="13"/>
      <c r="B72" s="45"/>
      <c r="C72" s="34"/>
      <c r="D72" s="8"/>
      <c r="E72" s="14"/>
      <c r="F72" s="8"/>
      <c r="G72" s="34"/>
      <c r="H72" s="8"/>
      <c r="I72" s="8"/>
      <c r="J72" s="14"/>
      <c r="K72" s="34"/>
      <c r="L72" s="8"/>
      <c r="M72" s="8"/>
      <c r="N72" s="14"/>
      <c r="O72" s="64"/>
    </row>
    <row r="73" spans="1:15" ht="15">
      <c r="A73" s="13" t="s">
        <v>35</v>
      </c>
      <c r="B73" s="45" t="s">
        <v>44</v>
      </c>
      <c r="C73" s="34">
        <v>12.7</v>
      </c>
      <c r="D73" s="8">
        <v>19.2</v>
      </c>
      <c r="E73" s="14">
        <v>3.2</v>
      </c>
      <c r="F73" s="8">
        <v>237</v>
      </c>
      <c r="G73" s="34">
        <v>0.07</v>
      </c>
      <c r="H73" s="8">
        <v>0.3</v>
      </c>
      <c r="I73" s="8">
        <v>116</v>
      </c>
      <c r="J73" s="14">
        <v>0.7</v>
      </c>
      <c r="K73" s="8">
        <v>198</v>
      </c>
      <c r="L73" s="8">
        <v>102</v>
      </c>
      <c r="M73" s="8">
        <v>10</v>
      </c>
      <c r="N73" s="8">
        <v>0.1</v>
      </c>
      <c r="O73" s="64" t="str">
        <f>1нед!O6</f>
        <v>54-01</v>
      </c>
    </row>
    <row r="74" spans="1:15" ht="15">
      <c r="A74" s="15" t="s">
        <v>180</v>
      </c>
      <c r="B74" s="45" t="s">
        <v>131</v>
      </c>
      <c r="C74" s="34">
        <v>6.4</v>
      </c>
      <c r="D74" s="8">
        <v>7.6</v>
      </c>
      <c r="E74" s="14">
        <v>24.3</v>
      </c>
      <c r="F74" s="8">
        <v>165</v>
      </c>
      <c r="G74" s="34">
        <v>0.01</v>
      </c>
      <c r="H74" s="8">
        <v>0.04</v>
      </c>
      <c r="I74" s="8">
        <v>45.9</v>
      </c>
      <c r="J74" s="14">
        <v>0.3</v>
      </c>
      <c r="K74" s="34">
        <v>65</v>
      </c>
      <c r="L74" s="8">
        <v>35</v>
      </c>
      <c r="M74" s="8">
        <v>5</v>
      </c>
      <c r="N74" s="14">
        <v>0.05</v>
      </c>
      <c r="O74" s="64" t="s">
        <v>161</v>
      </c>
    </row>
    <row r="75" spans="1:15" ht="15">
      <c r="A75" s="13" t="s">
        <v>106</v>
      </c>
      <c r="B75" s="45">
        <v>200</v>
      </c>
      <c r="C75" s="34">
        <v>4.6</v>
      </c>
      <c r="D75" s="8">
        <v>4.4</v>
      </c>
      <c r="E75" s="14">
        <v>12.5</v>
      </c>
      <c r="F75" s="8">
        <v>107.2</v>
      </c>
      <c r="G75" s="34">
        <v>0.04</v>
      </c>
      <c r="H75" s="8">
        <v>0.68</v>
      </c>
      <c r="I75" s="8">
        <v>17.25</v>
      </c>
      <c r="J75" s="14">
        <v>0.17</v>
      </c>
      <c r="K75" s="8">
        <v>143</v>
      </c>
      <c r="L75" s="8">
        <v>130</v>
      </c>
      <c r="M75" s="8">
        <v>34.3</v>
      </c>
      <c r="N75" s="8">
        <v>1.1</v>
      </c>
      <c r="O75" s="64" t="str">
        <f>O34</f>
        <v>54-21ги</v>
      </c>
    </row>
    <row r="76" spans="1:15" ht="15">
      <c r="A76" s="15" t="s">
        <v>25</v>
      </c>
      <c r="B76" s="25" t="s">
        <v>84</v>
      </c>
      <c r="C76" s="8">
        <v>3</v>
      </c>
      <c r="D76" s="8">
        <v>0.82</v>
      </c>
      <c r="E76" s="8">
        <v>23.8</v>
      </c>
      <c r="F76" s="26">
        <v>94.4</v>
      </c>
      <c r="G76" s="8">
        <v>0.03</v>
      </c>
      <c r="H76" s="8">
        <v>0</v>
      </c>
      <c r="I76" s="8">
        <v>0</v>
      </c>
      <c r="J76" s="8">
        <v>0.4</v>
      </c>
      <c r="K76" s="34">
        <v>8</v>
      </c>
      <c r="L76" s="8">
        <v>30</v>
      </c>
      <c r="M76" s="8">
        <v>10</v>
      </c>
      <c r="N76" s="14">
        <v>0.5</v>
      </c>
      <c r="O76" s="64"/>
    </row>
    <row r="77" spans="1:15" ht="15">
      <c r="A77" s="15" t="s">
        <v>24</v>
      </c>
      <c r="B77" s="45" t="s">
        <v>84</v>
      </c>
      <c r="C77" s="35">
        <v>3.4</v>
      </c>
      <c r="D77" s="7">
        <v>0.5</v>
      </c>
      <c r="E77" s="16">
        <v>17.1</v>
      </c>
      <c r="F77" s="7">
        <v>90.4</v>
      </c>
      <c r="G77" s="35">
        <v>0.1</v>
      </c>
      <c r="H77" s="7">
        <v>0</v>
      </c>
      <c r="I77" s="7">
        <v>1.5</v>
      </c>
      <c r="J77" s="16">
        <v>1</v>
      </c>
      <c r="K77" s="35">
        <v>12.5</v>
      </c>
      <c r="L77" s="7">
        <v>60</v>
      </c>
      <c r="M77" s="7">
        <v>20</v>
      </c>
      <c r="N77" s="16">
        <v>1.5</v>
      </c>
      <c r="O77" s="65"/>
    </row>
    <row r="78" spans="1:15" ht="15">
      <c r="A78" s="17" t="s">
        <v>37</v>
      </c>
      <c r="B78" s="34"/>
      <c r="C78" s="34">
        <f aca="true" t="shared" si="10" ref="C78:N78">SUM(C72:C77)</f>
        <v>30.1</v>
      </c>
      <c r="D78" s="8">
        <f t="shared" si="10"/>
        <v>32.519999999999996</v>
      </c>
      <c r="E78" s="14">
        <f t="shared" si="10"/>
        <v>80.9</v>
      </c>
      <c r="F78" s="8">
        <f t="shared" si="10"/>
        <v>694</v>
      </c>
      <c r="G78" s="34">
        <f t="shared" si="10"/>
        <v>0.25</v>
      </c>
      <c r="H78" s="8">
        <f t="shared" si="10"/>
        <v>1.02</v>
      </c>
      <c r="I78" s="8">
        <f t="shared" si="10"/>
        <v>180.65</v>
      </c>
      <c r="J78" s="14">
        <f t="shared" si="10"/>
        <v>2.57</v>
      </c>
      <c r="K78" s="34">
        <f t="shared" si="10"/>
        <v>426.5</v>
      </c>
      <c r="L78" s="8">
        <f t="shared" si="10"/>
        <v>357</v>
      </c>
      <c r="M78" s="8">
        <f t="shared" si="10"/>
        <v>79.3</v>
      </c>
      <c r="N78" s="14">
        <f t="shared" si="10"/>
        <v>3.25</v>
      </c>
      <c r="O78" s="64"/>
    </row>
    <row r="79" spans="1:15" ht="15.75">
      <c r="A79" s="11" t="s">
        <v>189</v>
      </c>
      <c r="B79" s="36"/>
      <c r="C79" s="33"/>
      <c r="D79" s="9"/>
      <c r="E79" s="12"/>
      <c r="F79" s="9"/>
      <c r="G79" s="33"/>
      <c r="H79" s="9"/>
      <c r="I79" s="9"/>
      <c r="J79" s="12"/>
      <c r="K79" s="9"/>
      <c r="L79" s="9"/>
      <c r="M79" s="9"/>
      <c r="N79" s="9"/>
      <c r="O79" s="64"/>
    </row>
    <row r="80" spans="1:15" ht="15">
      <c r="A80" s="15" t="s">
        <v>191</v>
      </c>
      <c r="B80" s="45" t="s">
        <v>48</v>
      </c>
      <c r="C80" s="34">
        <v>5.6</v>
      </c>
      <c r="D80" s="8">
        <v>6.38</v>
      </c>
      <c r="E80" s="14">
        <v>8.18</v>
      </c>
      <c r="F80" s="8">
        <v>112.5</v>
      </c>
      <c r="G80" s="34">
        <v>0.08</v>
      </c>
      <c r="H80" s="8">
        <v>1.4</v>
      </c>
      <c r="I80" s="8">
        <v>43</v>
      </c>
      <c r="J80" s="14"/>
      <c r="K80" s="34">
        <v>240</v>
      </c>
      <c r="L80" s="8">
        <v>65</v>
      </c>
      <c r="M80" s="8">
        <v>10</v>
      </c>
      <c r="N80" s="14">
        <v>0.01</v>
      </c>
      <c r="O80" s="64">
        <v>245</v>
      </c>
    </row>
    <row r="81" spans="1:15" ht="16.5" thickBot="1">
      <c r="A81" s="22" t="s">
        <v>47</v>
      </c>
      <c r="B81" s="47"/>
      <c r="C81" s="43">
        <f aca="true" t="shared" si="11" ref="C81:N81">C51+C56+C65+C70+C78+C80</f>
        <v>94.3</v>
      </c>
      <c r="D81" s="41">
        <f t="shared" si="11"/>
        <v>93.66</v>
      </c>
      <c r="E81" s="44">
        <f t="shared" si="11"/>
        <v>373.58</v>
      </c>
      <c r="F81" s="41">
        <f t="shared" si="11"/>
        <v>2747</v>
      </c>
      <c r="G81" s="43">
        <f t="shared" si="11"/>
        <v>2.0500000000000003</v>
      </c>
      <c r="H81" s="41">
        <f t="shared" si="11"/>
        <v>78.58</v>
      </c>
      <c r="I81" s="41">
        <f t="shared" si="11"/>
        <v>745.89</v>
      </c>
      <c r="J81" s="44">
        <f t="shared" si="11"/>
        <v>12.66</v>
      </c>
      <c r="K81" s="43">
        <f t="shared" si="11"/>
        <v>1441.9</v>
      </c>
      <c r="L81" s="41">
        <f t="shared" si="11"/>
        <v>1339.6</v>
      </c>
      <c r="M81" s="41">
        <f t="shared" si="11"/>
        <v>300.3</v>
      </c>
      <c r="N81" s="44">
        <f t="shared" si="11"/>
        <v>13.34</v>
      </c>
      <c r="O81" s="54"/>
    </row>
    <row r="82" ht="18" customHeight="1"/>
    <row r="83" spans="1:14" ht="16.5" customHeight="1" thickBot="1">
      <c r="A83" s="2" t="s">
        <v>28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5" ht="15" customHeight="1">
      <c r="A84" s="72" t="s">
        <v>0</v>
      </c>
      <c r="B84" s="74" t="s">
        <v>1</v>
      </c>
      <c r="C84" s="76" t="s">
        <v>2</v>
      </c>
      <c r="D84" s="76"/>
      <c r="E84" s="76"/>
      <c r="F84" s="74" t="s">
        <v>6</v>
      </c>
      <c r="G84" s="77" t="s">
        <v>8</v>
      </c>
      <c r="H84" s="78"/>
      <c r="I84" s="78"/>
      <c r="J84" s="79"/>
      <c r="K84" s="80" t="s">
        <v>9</v>
      </c>
      <c r="L84" s="78"/>
      <c r="M84" s="78"/>
      <c r="N84" s="81"/>
      <c r="O84" s="51" t="s">
        <v>98</v>
      </c>
    </row>
    <row r="85" spans="1:15" ht="18.75" customHeight="1" thickBot="1">
      <c r="A85" s="73"/>
      <c r="B85" s="75"/>
      <c r="C85" s="23" t="s">
        <v>3</v>
      </c>
      <c r="D85" s="4" t="s">
        <v>4</v>
      </c>
      <c r="E85" s="31" t="s">
        <v>5</v>
      </c>
      <c r="F85" s="75"/>
      <c r="G85" s="23" t="s">
        <v>7</v>
      </c>
      <c r="H85" s="4" t="s">
        <v>16</v>
      </c>
      <c r="I85" s="4" t="s">
        <v>17</v>
      </c>
      <c r="J85" s="31" t="s">
        <v>18</v>
      </c>
      <c r="K85" s="3" t="s">
        <v>19</v>
      </c>
      <c r="L85" s="4" t="s">
        <v>20</v>
      </c>
      <c r="M85" s="4" t="s">
        <v>21</v>
      </c>
      <c r="N85" s="5" t="s">
        <v>22</v>
      </c>
      <c r="O85" s="30" t="s">
        <v>99</v>
      </c>
    </row>
    <row r="86" spans="1:15" ht="15.75">
      <c r="A86" s="11" t="s">
        <v>11</v>
      </c>
      <c r="B86" s="33"/>
      <c r="C86" s="38"/>
      <c r="D86" s="39"/>
      <c r="E86" s="40"/>
      <c r="F86" s="39"/>
      <c r="G86" s="38"/>
      <c r="H86" s="39"/>
      <c r="I86" s="39"/>
      <c r="J86" s="40"/>
      <c r="K86" s="38"/>
      <c r="L86" s="39"/>
      <c r="M86" s="39"/>
      <c r="N86" s="40"/>
      <c r="O86" s="55"/>
    </row>
    <row r="87" spans="1:15" ht="15">
      <c r="A87" s="15" t="s">
        <v>132</v>
      </c>
      <c r="B87" s="25" t="s">
        <v>86</v>
      </c>
      <c r="C87" s="8">
        <v>5.8</v>
      </c>
      <c r="D87" s="8">
        <v>8.9</v>
      </c>
      <c r="E87" s="8">
        <v>18.2</v>
      </c>
      <c r="F87" s="26">
        <v>215</v>
      </c>
      <c r="G87" s="8">
        <v>0.1</v>
      </c>
      <c r="H87" s="8"/>
      <c r="I87" s="8">
        <v>190</v>
      </c>
      <c r="J87" s="8">
        <v>1.3</v>
      </c>
      <c r="K87" s="34">
        <v>122.3</v>
      </c>
      <c r="L87" s="8">
        <v>50</v>
      </c>
      <c r="M87" s="8">
        <v>0.9</v>
      </c>
      <c r="N87" s="14">
        <v>0.05</v>
      </c>
      <c r="O87" s="64">
        <v>95</v>
      </c>
    </row>
    <row r="88" spans="1:15" ht="15">
      <c r="A88" s="13" t="s">
        <v>23</v>
      </c>
      <c r="B88" s="45">
        <v>200</v>
      </c>
      <c r="C88" s="34">
        <v>3.8</v>
      </c>
      <c r="D88" s="8">
        <v>3.5</v>
      </c>
      <c r="E88" s="14">
        <v>11.2</v>
      </c>
      <c r="F88" s="8">
        <v>91.2</v>
      </c>
      <c r="G88" s="34">
        <v>0.03</v>
      </c>
      <c r="H88" s="8">
        <v>0.52</v>
      </c>
      <c r="I88" s="8">
        <v>0.13</v>
      </c>
      <c r="J88" s="14">
        <v>0.4</v>
      </c>
      <c r="K88" s="34">
        <v>111</v>
      </c>
      <c r="L88" s="8">
        <v>107</v>
      </c>
      <c r="M88" s="8">
        <v>30.7</v>
      </c>
      <c r="N88" s="14">
        <v>1.1</v>
      </c>
      <c r="O88" s="64" t="str">
        <f>O67</f>
        <v>54-23ги</v>
      </c>
    </row>
    <row r="89" spans="1:15" ht="15">
      <c r="A89" s="15" t="s">
        <v>33</v>
      </c>
      <c r="B89" s="45" t="s">
        <v>85</v>
      </c>
      <c r="C89" s="34">
        <v>1.6</v>
      </c>
      <c r="D89" s="8">
        <v>5</v>
      </c>
      <c r="E89" s="14">
        <v>18.2</v>
      </c>
      <c r="F89" s="8">
        <v>119.2</v>
      </c>
      <c r="G89" s="34">
        <v>0.05</v>
      </c>
      <c r="H89" s="8"/>
      <c r="I89" s="8">
        <v>40</v>
      </c>
      <c r="J89" s="14">
        <v>0.5</v>
      </c>
      <c r="K89" s="8">
        <v>10</v>
      </c>
      <c r="L89" s="8">
        <v>30</v>
      </c>
      <c r="M89" s="8">
        <v>10</v>
      </c>
      <c r="N89" s="8">
        <v>0.5</v>
      </c>
      <c r="O89" s="64" t="str">
        <f>O48</f>
        <v>54-2ги</v>
      </c>
    </row>
    <row r="90" spans="1:15" ht="15">
      <c r="A90" s="15" t="s">
        <v>61</v>
      </c>
      <c r="B90" s="45" t="s">
        <v>84</v>
      </c>
      <c r="C90" s="34">
        <v>3</v>
      </c>
      <c r="D90" s="8">
        <v>0.82</v>
      </c>
      <c r="E90" s="14">
        <v>23.8</v>
      </c>
      <c r="F90" s="8">
        <v>94.4</v>
      </c>
      <c r="G90" s="34">
        <v>0.03</v>
      </c>
      <c r="H90" s="8"/>
      <c r="I90" s="8"/>
      <c r="J90" s="14">
        <v>0.4</v>
      </c>
      <c r="K90" s="8">
        <v>8</v>
      </c>
      <c r="L90" s="8">
        <v>30</v>
      </c>
      <c r="M90" s="8">
        <v>10</v>
      </c>
      <c r="N90" s="8">
        <v>0.5</v>
      </c>
      <c r="O90" s="64"/>
    </row>
    <row r="91" spans="1:15" ht="15">
      <c r="A91" s="15" t="s">
        <v>57</v>
      </c>
      <c r="B91" s="45" t="s">
        <v>84</v>
      </c>
      <c r="C91" s="35">
        <v>4.8</v>
      </c>
      <c r="D91" s="7">
        <v>4</v>
      </c>
      <c r="E91" s="16">
        <v>0.3</v>
      </c>
      <c r="F91" s="7">
        <v>56.6</v>
      </c>
      <c r="G91" s="35">
        <v>0.02</v>
      </c>
      <c r="H91" s="7"/>
      <c r="I91" s="7">
        <v>62.4</v>
      </c>
      <c r="J91" s="16">
        <v>0.2</v>
      </c>
      <c r="K91" s="7">
        <v>19</v>
      </c>
      <c r="L91" s="7">
        <v>67</v>
      </c>
      <c r="M91" s="7">
        <v>4</v>
      </c>
      <c r="N91" s="7">
        <v>0.9</v>
      </c>
      <c r="O91" s="65" t="str">
        <f>1нед!O171</f>
        <v>54-6о</v>
      </c>
    </row>
    <row r="92" spans="1:15" ht="15">
      <c r="A92" s="17" t="s">
        <v>37</v>
      </c>
      <c r="B92" s="34"/>
      <c r="C92" s="34">
        <f aca="true" t="shared" si="12" ref="C92:N92">SUM(C87:C91)</f>
        <v>19</v>
      </c>
      <c r="D92" s="8">
        <f t="shared" si="12"/>
        <v>22.22</v>
      </c>
      <c r="E92" s="14">
        <f t="shared" si="12"/>
        <v>71.69999999999999</v>
      </c>
      <c r="F92" s="8">
        <f t="shared" si="12"/>
        <v>576.4</v>
      </c>
      <c r="G92" s="34">
        <f t="shared" si="12"/>
        <v>0.22999999999999998</v>
      </c>
      <c r="H92" s="8">
        <f t="shared" si="12"/>
        <v>0.52</v>
      </c>
      <c r="I92" s="8">
        <f t="shared" si="12"/>
        <v>292.53</v>
      </c>
      <c r="J92" s="14">
        <f t="shared" si="12"/>
        <v>2.8000000000000003</v>
      </c>
      <c r="K92" s="34">
        <f t="shared" si="12"/>
        <v>270.3</v>
      </c>
      <c r="L92" s="8">
        <f t="shared" si="12"/>
        <v>284</v>
      </c>
      <c r="M92" s="8">
        <f t="shared" si="12"/>
        <v>55.599999999999994</v>
      </c>
      <c r="N92" s="14">
        <f t="shared" si="12"/>
        <v>3.0500000000000003</v>
      </c>
      <c r="O92" s="64"/>
    </row>
    <row r="93" spans="1:15" ht="15.75">
      <c r="A93" s="11" t="s">
        <v>15</v>
      </c>
      <c r="B93" s="36"/>
      <c r="C93" s="36"/>
      <c r="D93" s="10"/>
      <c r="E93" s="18"/>
      <c r="F93" s="10"/>
      <c r="G93" s="36"/>
      <c r="H93" s="10"/>
      <c r="I93" s="10"/>
      <c r="J93" s="18"/>
      <c r="K93" s="36"/>
      <c r="L93" s="10"/>
      <c r="M93" s="10"/>
      <c r="N93" s="18"/>
      <c r="O93" s="64"/>
    </row>
    <row r="94" spans="1:15" ht="3" customHeight="1">
      <c r="A94" s="15"/>
      <c r="B94" s="45"/>
      <c r="C94" s="34"/>
      <c r="D94" s="8"/>
      <c r="E94" s="14"/>
      <c r="F94" s="8"/>
      <c r="G94" s="34"/>
      <c r="H94" s="8"/>
      <c r="I94" s="8"/>
      <c r="J94" s="14"/>
      <c r="K94" s="34"/>
      <c r="L94" s="8"/>
      <c r="M94" s="8"/>
      <c r="N94" s="14"/>
      <c r="O94" s="64"/>
    </row>
    <row r="95" spans="1:15" ht="15">
      <c r="A95" s="15" t="s">
        <v>124</v>
      </c>
      <c r="B95" s="45" t="s">
        <v>48</v>
      </c>
      <c r="C95" s="34">
        <v>0.4</v>
      </c>
      <c r="D95" s="8">
        <v>0.2</v>
      </c>
      <c r="E95" s="14">
        <v>20.4</v>
      </c>
      <c r="F95" s="8">
        <v>120</v>
      </c>
      <c r="G95" s="34">
        <v>0.08</v>
      </c>
      <c r="H95" s="8">
        <v>24</v>
      </c>
      <c r="I95" s="8"/>
      <c r="J95" s="14"/>
      <c r="K95" s="34">
        <v>36</v>
      </c>
      <c r="L95" s="8">
        <v>26</v>
      </c>
      <c r="M95" s="8">
        <v>0.2</v>
      </c>
      <c r="N95" s="14">
        <v>0.6</v>
      </c>
      <c r="O95" s="64"/>
    </row>
    <row r="96" spans="1:15" ht="15">
      <c r="A96" s="15" t="s">
        <v>25</v>
      </c>
      <c r="B96" s="25" t="s">
        <v>84</v>
      </c>
      <c r="C96" s="35">
        <v>3</v>
      </c>
      <c r="D96" s="7">
        <v>0.82</v>
      </c>
      <c r="E96" s="7">
        <v>23.8</v>
      </c>
      <c r="F96" s="32">
        <v>94.4</v>
      </c>
      <c r="G96" s="7">
        <v>0.03</v>
      </c>
      <c r="H96" s="7">
        <v>0</v>
      </c>
      <c r="I96" s="7">
        <v>0</v>
      </c>
      <c r="J96" s="7">
        <v>0.4</v>
      </c>
      <c r="K96" s="35">
        <v>8</v>
      </c>
      <c r="L96" s="7">
        <v>30</v>
      </c>
      <c r="M96" s="7">
        <v>10</v>
      </c>
      <c r="N96" s="16">
        <v>0.5</v>
      </c>
      <c r="O96" s="64"/>
    </row>
    <row r="97" spans="1:15" ht="15">
      <c r="A97" s="17" t="s">
        <v>37</v>
      </c>
      <c r="B97" s="46"/>
      <c r="C97" s="34">
        <f aca="true" t="shared" si="13" ref="C97:N97">SUM(C94:C96)</f>
        <v>3.4</v>
      </c>
      <c r="D97" s="8">
        <f t="shared" si="13"/>
        <v>1.02</v>
      </c>
      <c r="E97" s="14">
        <f t="shared" si="13"/>
        <v>44.2</v>
      </c>
      <c r="F97" s="8">
        <f t="shared" si="13"/>
        <v>214.4</v>
      </c>
      <c r="G97" s="34">
        <f t="shared" si="13"/>
        <v>0.11</v>
      </c>
      <c r="H97" s="8">
        <f t="shared" si="13"/>
        <v>24</v>
      </c>
      <c r="I97" s="8">
        <f t="shared" si="13"/>
        <v>0</v>
      </c>
      <c r="J97" s="14">
        <f t="shared" si="13"/>
        <v>0.4</v>
      </c>
      <c r="K97" s="34">
        <f t="shared" si="13"/>
        <v>44</v>
      </c>
      <c r="L97" s="8">
        <f t="shared" si="13"/>
        <v>56</v>
      </c>
      <c r="M97" s="8">
        <f t="shared" si="13"/>
        <v>10.2</v>
      </c>
      <c r="N97" s="14">
        <f t="shared" si="13"/>
        <v>1.1</v>
      </c>
      <c r="O97" s="64"/>
    </row>
    <row r="98" spans="1:15" ht="15.75">
      <c r="A98" s="11" t="s">
        <v>12</v>
      </c>
      <c r="B98" s="36"/>
      <c r="C98" s="33"/>
      <c r="D98" s="9"/>
      <c r="E98" s="12"/>
      <c r="F98" s="9"/>
      <c r="G98" s="33"/>
      <c r="H98" s="9"/>
      <c r="I98" s="9"/>
      <c r="J98" s="12"/>
      <c r="K98" s="33"/>
      <c r="L98" s="9"/>
      <c r="M98" s="9"/>
      <c r="N98" s="12"/>
      <c r="O98" s="64"/>
    </row>
    <row r="99" spans="1:15" ht="15">
      <c r="A99" s="13" t="s">
        <v>72</v>
      </c>
      <c r="B99" s="45" t="s">
        <v>68</v>
      </c>
      <c r="C99" s="34">
        <v>1.04</v>
      </c>
      <c r="D99" s="8">
        <v>2.6</v>
      </c>
      <c r="E99" s="14">
        <v>4.08</v>
      </c>
      <c r="F99" s="8">
        <v>60.8</v>
      </c>
      <c r="G99" s="34">
        <v>0.01</v>
      </c>
      <c r="H99" s="8">
        <v>3</v>
      </c>
      <c r="I99" s="8">
        <v>0.9</v>
      </c>
      <c r="J99" s="14">
        <v>0.1</v>
      </c>
      <c r="K99" s="8">
        <v>40.2</v>
      </c>
      <c r="L99" s="8">
        <v>28.7</v>
      </c>
      <c r="M99" s="8">
        <v>4.5</v>
      </c>
      <c r="N99" s="8">
        <v>0.01</v>
      </c>
      <c r="O99" s="64" t="str">
        <f>1нед!O150</f>
        <v>54-13з</v>
      </c>
    </row>
    <row r="100" spans="1:15" ht="15">
      <c r="A100" s="15" t="s">
        <v>133</v>
      </c>
      <c r="B100" s="45" t="s">
        <v>112</v>
      </c>
      <c r="C100" s="34">
        <v>7.2</v>
      </c>
      <c r="D100" s="8">
        <v>12.3</v>
      </c>
      <c r="E100" s="14">
        <v>8.8</v>
      </c>
      <c r="F100" s="8">
        <v>152</v>
      </c>
      <c r="G100" s="34">
        <v>0.06</v>
      </c>
      <c r="H100" s="8">
        <v>2.8</v>
      </c>
      <c r="I100" s="8">
        <v>235</v>
      </c>
      <c r="J100" s="14">
        <v>0.1</v>
      </c>
      <c r="K100" s="34">
        <v>168</v>
      </c>
      <c r="L100" s="8">
        <v>90</v>
      </c>
      <c r="M100" s="8">
        <v>25</v>
      </c>
      <c r="N100" s="14">
        <v>0.3</v>
      </c>
      <c r="O100" s="64" t="s">
        <v>177</v>
      </c>
    </row>
    <row r="101" spans="1:15" ht="15">
      <c r="A101" s="15" t="s">
        <v>67</v>
      </c>
      <c r="B101" s="45" t="s">
        <v>51</v>
      </c>
      <c r="C101" s="34">
        <v>8.3</v>
      </c>
      <c r="D101" s="8">
        <v>9.6</v>
      </c>
      <c r="E101" s="14">
        <v>10.1</v>
      </c>
      <c r="F101" s="8">
        <v>168</v>
      </c>
      <c r="G101" s="34">
        <v>0.06</v>
      </c>
      <c r="H101" s="8">
        <v>0.1</v>
      </c>
      <c r="I101" s="8">
        <v>27.7</v>
      </c>
      <c r="J101" s="14">
        <v>0.02</v>
      </c>
      <c r="K101" s="34">
        <v>54.2</v>
      </c>
      <c r="L101" s="8">
        <v>102</v>
      </c>
      <c r="M101" s="8">
        <v>22</v>
      </c>
      <c r="N101" s="14">
        <v>0.1</v>
      </c>
      <c r="O101" s="64" t="s">
        <v>178</v>
      </c>
    </row>
    <row r="102" spans="1:15" ht="15">
      <c r="A102" s="15" t="s">
        <v>55</v>
      </c>
      <c r="B102" s="45" t="s">
        <v>44</v>
      </c>
      <c r="C102" s="34">
        <v>3.6</v>
      </c>
      <c r="D102" s="8">
        <v>4.5</v>
      </c>
      <c r="E102" s="14">
        <v>25.4</v>
      </c>
      <c r="F102" s="8">
        <v>242</v>
      </c>
      <c r="G102" s="34">
        <v>0.02</v>
      </c>
      <c r="H102" s="8"/>
      <c r="I102" s="8">
        <v>26.6</v>
      </c>
      <c r="J102" s="14">
        <v>0.1</v>
      </c>
      <c r="K102" s="8">
        <v>6</v>
      </c>
      <c r="L102" s="8">
        <v>45</v>
      </c>
      <c r="M102" s="8">
        <v>8</v>
      </c>
      <c r="N102" s="8">
        <v>0.01</v>
      </c>
      <c r="O102" s="64" t="s">
        <v>155</v>
      </c>
    </row>
    <row r="103" spans="1:15" ht="15">
      <c r="A103" s="15" t="s">
        <v>105</v>
      </c>
      <c r="B103" s="45">
        <v>200</v>
      </c>
      <c r="C103" s="34">
        <v>0.5</v>
      </c>
      <c r="D103" s="8">
        <v>0</v>
      </c>
      <c r="E103" s="14">
        <v>19.8</v>
      </c>
      <c r="F103" s="8">
        <v>81</v>
      </c>
      <c r="G103" s="34"/>
      <c r="H103" s="8"/>
      <c r="I103" s="8">
        <v>15</v>
      </c>
      <c r="J103" s="14">
        <v>0.05</v>
      </c>
      <c r="K103" s="8">
        <v>50</v>
      </c>
      <c r="L103" s="8">
        <v>4</v>
      </c>
      <c r="M103" s="8">
        <v>2</v>
      </c>
      <c r="N103" s="8">
        <v>0.1</v>
      </c>
      <c r="O103" s="64" t="s">
        <v>144</v>
      </c>
    </row>
    <row r="104" spans="1:15" ht="15">
      <c r="A104" s="15" t="s">
        <v>25</v>
      </c>
      <c r="B104" s="25" t="s">
        <v>84</v>
      </c>
      <c r="C104" s="8">
        <v>3</v>
      </c>
      <c r="D104" s="8">
        <v>0.82</v>
      </c>
      <c r="E104" s="8">
        <v>23.8</v>
      </c>
      <c r="F104" s="26">
        <v>94.4</v>
      </c>
      <c r="G104" s="8">
        <v>0.03</v>
      </c>
      <c r="H104" s="8">
        <v>0</v>
      </c>
      <c r="I104" s="8">
        <v>0</v>
      </c>
      <c r="J104" s="8">
        <v>0.4</v>
      </c>
      <c r="K104" s="34">
        <v>8</v>
      </c>
      <c r="L104" s="8">
        <v>30</v>
      </c>
      <c r="M104" s="8">
        <v>10</v>
      </c>
      <c r="N104" s="14">
        <v>0.5</v>
      </c>
      <c r="O104" s="64"/>
    </row>
    <row r="105" spans="1:15" ht="15">
      <c r="A105" s="15" t="s">
        <v>24</v>
      </c>
      <c r="B105" s="25" t="s">
        <v>68</v>
      </c>
      <c r="C105" s="7">
        <v>6.8</v>
      </c>
      <c r="D105" s="7">
        <v>1</v>
      </c>
      <c r="E105" s="7">
        <v>34</v>
      </c>
      <c r="F105" s="32">
        <v>181</v>
      </c>
      <c r="G105" s="7">
        <v>0.2</v>
      </c>
      <c r="H105" s="7">
        <v>0</v>
      </c>
      <c r="I105" s="7">
        <v>3</v>
      </c>
      <c r="J105" s="7">
        <v>2</v>
      </c>
      <c r="K105" s="35">
        <v>25</v>
      </c>
      <c r="L105" s="7">
        <v>120</v>
      </c>
      <c r="M105" s="7">
        <v>40</v>
      </c>
      <c r="N105" s="16">
        <v>3</v>
      </c>
      <c r="O105" s="65"/>
    </row>
    <row r="106" spans="1:15" ht="15">
      <c r="A106" s="17" t="s">
        <v>37</v>
      </c>
      <c r="B106" s="34"/>
      <c r="C106" s="34">
        <f aca="true" t="shared" si="14" ref="C106:N106">SUM(C99:C105)</f>
        <v>30.44</v>
      </c>
      <c r="D106" s="8">
        <f t="shared" si="14"/>
        <v>30.82</v>
      </c>
      <c r="E106" s="14">
        <f t="shared" si="14"/>
        <v>125.97999999999999</v>
      </c>
      <c r="F106" s="8">
        <f t="shared" si="14"/>
        <v>979.1999999999999</v>
      </c>
      <c r="G106" s="34">
        <f t="shared" si="14"/>
        <v>0.38</v>
      </c>
      <c r="H106" s="8">
        <f t="shared" si="14"/>
        <v>5.8999999999999995</v>
      </c>
      <c r="I106" s="8">
        <f t="shared" si="14"/>
        <v>308.20000000000005</v>
      </c>
      <c r="J106" s="14">
        <f t="shared" si="14"/>
        <v>2.77</v>
      </c>
      <c r="K106" s="34">
        <f t="shared" si="14"/>
        <v>351.4</v>
      </c>
      <c r="L106" s="8">
        <f t="shared" si="14"/>
        <v>419.7</v>
      </c>
      <c r="M106" s="8">
        <f t="shared" si="14"/>
        <v>111.5</v>
      </c>
      <c r="N106" s="14">
        <f t="shared" si="14"/>
        <v>4.02</v>
      </c>
      <c r="O106" s="64"/>
    </row>
    <row r="107" spans="1:15" ht="15.75">
      <c r="A107" s="11" t="s">
        <v>13</v>
      </c>
      <c r="B107" s="36"/>
      <c r="C107" s="33"/>
      <c r="D107" s="9"/>
      <c r="E107" s="12"/>
      <c r="F107" s="9"/>
      <c r="G107" s="33"/>
      <c r="H107" s="9"/>
      <c r="I107" s="9"/>
      <c r="J107" s="12"/>
      <c r="K107" s="33"/>
      <c r="L107" s="9"/>
      <c r="M107" s="9"/>
      <c r="N107" s="12"/>
      <c r="O107" s="64"/>
    </row>
    <row r="108" spans="1:15" ht="15">
      <c r="A108" s="15" t="s">
        <v>116</v>
      </c>
      <c r="B108" s="45" t="s">
        <v>48</v>
      </c>
      <c r="C108" s="34">
        <v>5.6</v>
      </c>
      <c r="D108" s="8">
        <v>6.38</v>
      </c>
      <c r="E108" s="14">
        <v>8.18</v>
      </c>
      <c r="F108" s="8">
        <v>112.5</v>
      </c>
      <c r="G108" s="34">
        <v>0.08</v>
      </c>
      <c r="H108" s="8">
        <v>1.4</v>
      </c>
      <c r="I108" s="8">
        <v>43</v>
      </c>
      <c r="J108" s="14"/>
      <c r="K108" s="34">
        <v>240</v>
      </c>
      <c r="L108" s="8">
        <v>65</v>
      </c>
      <c r="M108" s="8">
        <v>10</v>
      </c>
      <c r="N108" s="14">
        <v>0.01</v>
      </c>
      <c r="O108" s="64">
        <v>245</v>
      </c>
    </row>
    <row r="109" spans="1:15" ht="15">
      <c r="A109" s="15" t="s">
        <v>125</v>
      </c>
      <c r="B109" s="25" t="s">
        <v>89</v>
      </c>
      <c r="C109" s="8">
        <v>2.5</v>
      </c>
      <c r="D109" s="8">
        <v>5.2</v>
      </c>
      <c r="E109" s="8">
        <v>22</v>
      </c>
      <c r="F109" s="26">
        <v>157</v>
      </c>
      <c r="G109" s="8"/>
      <c r="H109" s="8"/>
      <c r="I109" s="8">
        <v>1.5</v>
      </c>
      <c r="J109" s="8">
        <v>1.2</v>
      </c>
      <c r="K109" s="34">
        <v>42.5</v>
      </c>
      <c r="L109" s="8">
        <v>101</v>
      </c>
      <c r="M109" s="8">
        <v>5.4</v>
      </c>
      <c r="N109" s="14">
        <v>0.4</v>
      </c>
      <c r="O109" s="64">
        <v>304</v>
      </c>
    </row>
    <row r="110" spans="1:15" ht="15">
      <c r="A110" s="15" t="s">
        <v>38</v>
      </c>
      <c r="B110" s="45">
        <v>200</v>
      </c>
      <c r="C110" s="35">
        <v>0.6</v>
      </c>
      <c r="D110" s="7">
        <v>0.6</v>
      </c>
      <c r="E110" s="16">
        <v>16.5</v>
      </c>
      <c r="F110" s="7">
        <v>70.5</v>
      </c>
      <c r="G110" s="35"/>
      <c r="H110" s="7">
        <v>28.6</v>
      </c>
      <c r="I110" s="7">
        <v>8.8</v>
      </c>
      <c r="J110" s="16">
        <v>0.9</v>
      </c>
      <c r="K110" s="7">
        <v>29.5</v>
      </c>
      <c r="L110" s="7">
        <v>18.5</v>
      </c>
      <c r="M110" s="7">
        <v>13.2</v>
      </c>
      <c r="N110" s="7">
        <v>1.5</v>
      </c>
      <c r="O110" s="65"/>
    </row>
    <row r="111" spans="1:15" ht="15">
      <c r="A111" s="17" t="s">
        <v>37</v>
      </c>
      <c r="B111" s="46"/>
      <c r="C111" s="34">
        <f aca="true" t="shared" si="15" ref="C111:N111">SUM(C108:C110)</f>
        <v>8.7</v>
      </c>
      <c r="D111" s="8">
        <f t="shared" si="15"/>
        <v>12.18</v>
      </c>
      <c r="E111" s="14">
        <f t="shared" si="15"/>
        <v>46.68</v>
      </c>
      <c r="F111" s="8">
        <f t="shared" si="15"/>
        <v>340</v>
      </c>
      <c r="G111" s="34">
        <f t="shared" si="15"/>
        <v>0.08</v>
      </c>
      <c r="H111" s="8">
        <f t="shared" si="15"/>
        <v>30</v>
      </c>
      <c r="I111" s="8">
        <f t="shared" si="15"/>
        <v>53.3</v>
      </c>
      <c r="J111" s="14">
        <f t="shared" si="15"/>
        <v>2.1</v>
      </c>
      <c r="K111" s="34">
        <f t="shared" si="15"/>
        <v>312</v>
      </c>
      <c r="L111" s="8">
        <f t="shared" si="15"/>
        <v>184.5</v>
      </c>
      <c r="M111" s="8">
        <f t="shared" si="15"/>
        <v>28.6</v>
      </c>
      <c r="N111" s="14">
        <f t="shared" si="15"/>
        <v>1.9100000000000001</v>
      </c>
      <c r="O111" s="64"/>
    </row>
    <row r="112" spans="1:15" ht="15.75">
      <c r="A112" s="11" t="s">
        <v>14</v>
      </c>
      <c r="B112" s="36"/>
      <c r="C112" s="33"/>
      <c r="D112" s="9"/>
      <c r="E112" s="12"/>
      <c r="F112" s="9"/>
      <c r="G112" s="33"/>
      <c r="H112" s="9"/>
      <c r="I112" s="9"/>
      <c r="J112" s="12"/>
      <c r="K112" s="33"/>
      <c r="L112" s="9"/>
      <c r="M112" s="9"/>
      <c r="N112" s="12"/>
      <c r="O112" s="52"/>
    </row>
    <row r="113" spans="1:15" ht="17.25" customHeight="1">
      <c r="A113" s="13" t="s">
        <v>126</v>
      </c>
      <c r="B113" s="45" t="s">
        <v>89</v>
      </c>
      <c r="C113" s="34">
        <v>0.2</v>
      </c>
      <c r="D113" s="8"/>
      <c r="E113" s="14">
        <v>3</v>
      </c>
      <c r="F113" s="8">
        <v>21</v>
      </c>
      <c r="G113" s="34"/>
      <c r="H113" s="8"/>
      <c r="I113" s="8"/>
      <c r="J113" s="14"/>
      <c r="K113" s="34">
        <v>0.02</v>
      </c>
      <c r="L113" s="8"/>
      <c r="M113" s="8"/>
      <c r="N113" s="14"/>
      <c r="O113" s="52"/>
    </row>
    <row r="114" spans="1:15" ht="15">
      <c r="A114" s="15" t="s">
        <v>69</v>
      </c>
      <c r="B114" s="45" t="s">
        <v>39</v>
      </c>
      <c r="C114" s="34">
        <v>6.2</v>
      </c>
      <c r="D114" s="8">
        <v>2.8</v>
      </c>
      <c r="E114" s="14">
        <v>8.6</v>
      </c>
      <c r="F114" s="8">
        <v>115</v>
      </c>
      <c r="G114" s="34">
        <v>0.08</v>
      </c>
      <c r="H114" s="8">
        <v>0.16</v>
      </c>
      <c r="I114" s="8">
        <v>22</v>
      </c>
      <c r="J114" s="14">
        <v>0.4</v>
      </c>
      <c r="K114" s="34">
        <v>36</v>
      </c>
      <c r="L114" s="8">
        <v>30</v>
      </c>
      <c r="M114" s="8">
        <v>15</v>
      </c>
      <c r="N114" s="14">
        <v>0.1</v>
      </c>
      <c r="O114" s="52" t="s">
        <v>163</v>
      </c>
    </row>
    <row r="115" spans="1:15" ht="15">
      <c r="A115" s="15" t="s">
        <v>59</v>
      </c>
      <c r="B115" s="45" t="s">
        <v>48</v>
      </c>
      <c r="C115" s="34">
        <v>4.1</v>
      </c>
      <c r="D115" s="8">
        <v>8.1</v>
      </c>
      <c r="E115" s="14">
        <v>26.4</v>
      </c>
      <c r="F115" s="8">
        <v>194</v>
      </c>
      <c r="G115" s="34">
        <v>0.16</v>
      </c>
      <c r="H115" s="8">
        <v>13.6</v>
      </c>
      <c r="I115" s="8">
        <v>42.8</v>
      </c>
      <c r="J115" s="14">
        <v>0.23</v>
      </c>
      <c r="K115" s="34">
        <v>52</v>
      </c>
      <c r="L115" s="8">
        <v>112</v>
      </c>
      <c r="M115" s="8">
        <v>38</v>
      </c>
      <c r="N115" s="14">
        <v>1.4</v>
      </c>
      <c r="O115" s="52" t="str">
        <f>1нед!O182</f>
        <v>54-11г</v>
      </c>
    </row>
    <row r="116" spans="1:15" ht="15">
      <c r="A116" s="15" t="s">
        <v>102</v>
      </c>
      <c r="B116" s="45" t="s">
        <v>48</v>
      </c>
      <c r="C116" s="34">
        <v>0.2</v>
      </c>
      <c r="D116" s="8"/>
      <c r="E116" s="14">
        <v>6.5</v>
      </c>
      <c r="F116" s="8">
        <v>26.8</v>
      </c>
      <c r="G116" s="34"/>
      <c r="H116" s="8">
        <v>0.04</v>
      </c>
      <c r="I116" s="8">
        <v>0.3</v>
      </c>
      <c r="J116" s="14"/>
      <c r="K116" s="8">
        <v>4.5</v>
      </c>
      <c r="L116" s="8">
        <v>7.2</v>
      </c>
      <c r="M116" s="8">
        <v>3.8</v>
      </c>
      <c r="N116" s="8">
        <v>0.7</v>
      </c>
      <c r="O116" s="52" t="str">
        <f>O14</f>
        <v>54-2ги</v>
      </c>
    </row>
    <row r="117" spans="1:15" ht="15">
      <c r="A117" s="15" t="s">
        <v>25</v>
      </c>
      <c r="B117" s="25" t="s">
        <v>84</v>
      </c>
      <c r="C117" s="8">
        <v>3</v>
      </c>
      <c r="D117" s="8">
        <v>0.82</v>
      </c>
      <c r="E117" s="8">
        <v>23.8</v>
      </c>
      <c r="F117" s="26">
        <v>94.4</v>
      </c>
      <c r="G117" s="8">
        <v>0.03</v>
      </c>
      <c r="H117" s="8">
        <v>0</v>
      </c>
      <c r="I117" s="8">
        <v>0</v>
      </c>
      <c r="J117" s="8">
        <v>0.4</v>
      </c>
      <c r="K117" s="34">
        <v>8</v>
      </c>
      <c r="L117" s="8">
        <v>30</v>
      </c>
      <c r="M117" s="8">
        <v>10</v>
      </c>
      <c r="N117" s="14">
        <v>0.5</v>
      </c>
      <c r="O117" s="52"/>
    </row>
    <row r="118" spans="1:15" ht="15">
      <c r="A118" s="15" t="s">
        <v>24</v>
      </c>
      <c r="B118" s="45" t="s">
        <v>84</v>
      </c>
      <c r="C118" s="35">
        <v>3.4</v>
      </c>
      <c r="D118" s="7">
        <v>0.5</v>
      </c>
      <c r="E118" s="16">
        <v>17.1</v>
      </c>
      <c r="F118" s="7">
        <v>90.4</v>
      </c>
      <c r="G118" s="35">
        <v>0.1</v>
      </c>
      <c r="H118" s="7">
        <v>0</v>
      </c>
      <c r="I118" s="7">
        <v>1.5</v>
      </c>
      <c r="J118" s="16">
        <v>1</v>
      </c>
      <c r="K118" s="35">
        <v>12.5</v>
      </c>
      <c r="L118" s="7">
        <v>60</v>
      </c>
      <c r="M118" s="7">
        <v>20</v>
      </c>
      <c r="N118" s="16">
        <v>1.5</v>
      </c>
      <c r="O118" s="53"/>
    </row>
    <row r="119" spans="1:15" ht="15">
      <c r="A119" s="17" t="s">
        <v>37</v>
      </c>
      <c r="B119" s="34"/>
      <c r="C119" s="34">
        <f aca="true" t="shared" si="16" ref="C119:N119">SUM(C113:C118)</f>
        <v>17.099999999999998</v>
      </c>
      <c r="D119" s="8">
        <f t="shared" si="16"/>
        <v>12.219999999999999</v>
      </c>
      <c r="E119" s="14">
        <f t="shared" si="16"/>
        <v>85.4</v>
      </c>
      <c r="F119" s="8">
        <f t="shared" si="16"/>
        <v>541.6</v>
      </c>
      <c r="G119" s="34">
        <f t="shared" si="16"/>
        <v>0.37</v>
      </c>
      <c r="H119" s="8">
        <f t="shared" si="16"/>
        <v>13.799999999999999</v>
      </c>
      <c r="I119" s="8">
        <f t="shared" si="16"/>
        <v>66.6</v>
      </c>
      <c r="J119" s="14">
        <f t="shared" si="16"/>
        <v>2.0300000000000002</v>
      </c>
      <c r="K119" s="34">
        <f t="shared" si="16"/>
        <v>113.02000000000001</v>
      </c>
      <c r="L119" s="8">
        <f t="shared" si="16"/>
        <v>239.2</v>
      </c>
      <c r="M119" s="8">
        <f t="shared" si="16"/>
        <v>86.8</v>
      </c>
      <c r="N119" s="14">
        <f t="shared" si="16"/>
        <v>4.2</v>
      </c>
      <c r="O119" s="52"/>
    </row>
    <row r="120" spans="1:15" ht="15.75">
      <c r="A120" s="11" t="s">
        <v>189</v>
      </c>
      <c r="B120" s="36"/>
      <c r="C120" s="33"/>
      <c r="D120" s="9"/>
      <c r="E120" s="12"/>
      <c r="F120" s="9"/>
      <c r="G120" s="33"/>
      <c r="H120" s="9"/>
      <c r="I120" s="9"/>
      <c r="J120" s="12"/>
      <c r="K120" s="9"/>
      <c r="L120" s="9"/>
      <c r="M120" s="9"/>
      <c r="N120" s="9"/>
      <c r="O120" s="64"/>
    </row>
    <row r="121" spans="1:15" ht="15">
      <c r="A121" s="15" t="s">
        <v>192</v>
      </c>
      <c r="B121" s="45" t="s">
        <v>48</v>
      </c>
      <c r="C121" s="34">
        <v>5.6</v>
      </c>
      <c r="D121" s="8">
        <v>6.38</v>
      </c>
      <c r="E121" s="14">
        <v>8.18</v>
      </c>
      <c r="F121" s="8">
        <v>112.5</v>
      </c>
      <c r="G121" s="34">
        <v>0.08</v>
      </c>
      <c r="H121" s="8">
        <v>1.4</v>
      </c>
      <c r="I121" s="8">
        <v>43</v>
      </c>
      <c r="J121" s="14"/>
      <c r="K121" s="34">
        <v>240</v>
      </c>
      <c r="L121" s="8">
        <v>65</v>
      </c>
      <c r="M121" s="8">
        <v>10</v>
      </c>
      <c r="N121" s="14">
        <v>0.01</v>
      </c>
      <c r="O121" s="64">
        <v>245</v>
      </c>
    </row>
    <row r="122" spans="1:15" ht="16.5" thickBot="1">
      <c r="A122" s="22" t="s">
        <v>47</v>
      </c>
      <c r="B122" s="47"/>
      <c r="C122" s="43">
        <f aca="true" t="shared" si="17" ref="C122:N122">C92+C97+C106+C111+C119+C121</f>
        <v>84.24</v>
      </c>
      <c r="D122" s="41">
        <f t="shared" si="17"/>
        <v>84.84</v>
      </c>
      <c r="E122" s="44">
        <f t="shared" si="17"/>
        <v>382.14000000000004</v>
      </c>
      <c r="F122" s="41">
        <f t="shared" si="17"/>
        <v>2764.1</v>
      </c>
      <c r="G122" s="43">
        <f t="shared" si="17"/>
        <v>1.25</v>
      </c>
      <c r="H122" s="41">
        <f t="shared" si="17"/>
        <v>75.62</v>
      </c>
      <c r="I122" s="41">
        <f t="shared" si="17"/>
        <v>763.63</v>
      </c>
      <c r="J122" s="44">
        <f t="shared" si="17"/>
        <v>10.100000000000001</v>
      </c>
      <c r="K122" s="43">
        <f t="shared" si="17"/>
        <v>1330.72</v>
      </c>
      <c r="L122" s="41">
        <f t="shared" si="17"/>
        <v>1248.4</v>
      </c>
      <c r="M122" s="41">
        <f t="shared" si="17"/>
        <v>302.7</v>
      </c>
      <c r="N122" s="44">
        <f t="shared" si="17"/>
        <v>14.290000000000001</v>
      </c>
      <c r="O122" s="54"/>
    </row>
    <row r="123" ht="22.5" customHeight="1"/>
    <row r="124" spans="1:14" ht="16.5" customHeight="1" thickBot="1">
      <c r="A124" s="2" t="s">
        <v>29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5" ht="15" customHeight="1">
      <c r="A125" s="72" t="s">
        <v>0</v>
      </c>
      <c r="B125" s="74" t="s">
        <v>1</v>
      </c>
      <c r="C125" s="76" t="s">
        <v>2</v>
      </c>
      <c r="D125" s="76"/>
      <c r="E125" s="76"/>
      <c r="F125" s="74" t="s">
        <v>6</v>
      </c>
      <c r="G125" s="77" t="s">
        <v>8</v>
      </c>
      <c r="H125" s="78"/>
      <c r="I125" s="78"/>
      <c r="J125" s="79"/>
      <c r="K125" s="80" t="s">
        <v>9</v>
      </c>
      <c r="L125" s="78"/>
      <c r="M125" s="78"/>
      <c r="N125" s="81"/>
      <c r="O125" s="51" t="s">
        <v>98</v>
      </c>
    </row>
    <row r="126" spans="1:15" ht="23.25" customHeight="1" thickBot="1">
      <c r="A126" s="73"/>
      <c r="B126" s="75"/>
      <c r="C126" s="23" t="s">
        <v>3</v>
      </c>
      <c r="D126" s="4" t="s">
        <v>4</v>
      </c>
      <c r="E126" s="31" t="s">
        <v>5</v>
      </c>
      <c r="F126" s="75"/>
      <c r="G126" s="23" t="s">
        <v>7</v>
      </c>
      <c r="H126" s="4" t="s">
        <v>16</v>
      </c>
      <c r="I126" s="4" t="s">
        <v>17</v>
      </c>
      <c r="J126" s="31" t="s">
        <v>18</v>
      </c>
      <c r="K126" s="3" t="s">
        <v>19</v>
      </c>
      <c r="L126" s="4" t="s">
        <v>20</v>
      </c>
      <c r="M126" s="4" t="s">
        <v>21</v>
      </c>
      <c r="N126" s="5" t="s">
        <v>22</v>
      </c>
      <c r="O126" s="30" t="s">
        <v>99</v>
      </c>
    </row>
    <row r="127" spans="1:15" ht="15.75">
      <c r="A127" s="11" t="s">
        <v>11</v>
      </c>
      <c r="B127" s="33"/>
      <c r="C127" s="38"/>
      <c r="D127" s="39"/>
      <c r="E127" s="40"/>
      <c r="F127" s="39"/>
      <c r="G127" s="38"/>
      <c r="H127" s="39"/>
      <c r="I127" s="39"/>
      <c r="J127" s="40"/>
      <c r="K127" s="38"/>
      <c r="L127" s="39"/>
      <c r="M127" s="39"/>
      <c r="N127" s="40"/>
      <c r="O127" s="55"/>
    </row>
    <row r="128" spans="1:15" ht="15">
      <c r="A128" s="13" t="s">
        <v>56</v>
      </c>
      <c r="B128" s="45" t="s">
        <v>86</v>
      </c>
      <c r="C128" s="34">
        <v>5.3</v>
      </c>
      <c r="D128" s="8">
        <v>6.7</v>
      </c>
      <c r="E128" s="14">
        <v>27.5</v>
      </c>
      <c r="F128" s="8">
        <v>215</v>
      </c>
      <c r="G128" s="34">
        <v>0.08</v>
      </c>
      <c r="H128" s="8">
        <v>0.54</v>
      </c>
      <c r="I128" s="8">
        <v>53.8</v>
      </c>
      <c r="J128" s="14">
        <v>1.5</v>
      </c>
      <c r="K128" s="34">
        <v>126</v>
      </c>
      <c r="L128" s="8">
        <v>105</v>
      </c>
      <c r="M128" s="8">
        <v>10</v>
      </c>
      <c r="N128" s="14">
        <v>0.2</v>
      </c>
      <c r="O128" s="67" t="str">
        <f>1нед!O85</f>
        <v>54-6к</v>
      </c>
    </row>
    <row r="129" spans="1:15" ht="15">
      <c r="A129" s="13" t="s">
        <v>106</v>
      </c>
      <c r="B129" s="45">
        <v>200</v>
      </c>
      <c r="C129" s="34">
        <v>4.6</v>
      </c>
      <c r="D129" s="8">
        <v>4.4</v>
      </c>
      <c r="E129" s="14">
        <v>12.5</v>
      </c>
      <c r="F129" s="8">
        <v>107.2</v>
      </c>
      <c r="G129" s="34">
        <v>0.04</v>
      </c>
      <c r="H129" s="8">
        <v>0.68</v>
      </c>
      <c r="I129" s="8">
        <v>17.25</v>
      </c>
      <c r="J129" s="14">
        <v>0.17</v>
      </c>
      <c r="K129" s="8">
        <v>143</v>
      </c>
      <c r="L129" s="8">
        <v>130</v>
      </c>
      <c r="M129" s="8">
        <v>34.3</v>
      </c>
      <c r="N129" s="8">
        <v>1.1</v>
      </c>
      <c r="O129" s="67" t="str">
        <f>O75</f>
        <v>54-21ги</v>
      </c>
    </row>
    <row r="130" spans="1:15" ht="15">
      <c r="A130" s="15" t="s">
        <v>33</v>
      </c>
      <c r="B130" s="45" t="s">
        <v>85</v>
      </c>
      <c r="C130" s="34">
        <v>1.6</v>
      </c>
      <c r="D130" s="8">
        <v>5</v>
      </c>
      <c r="E130" s="14">
        <v>18.2</v>
      </c>
      <c r="F130" s="8">
        <v>119.2</v>
      </c>
      <c r="G130" s="34">
        <v>0.05</v>
      </c>
      <c r="H130" s="8"/>
      <c r="I130" s="8">
        <v>40</v>
      </c>
      <c r="J130" s="14">
        <v>0.5</v>
      </c>
      <c r="K130" s="8">
        <v>10</v>
      </c>
      <c r="L130" s="8">
        <v>30</v>
      </c>
      <c r="M130" s="8">
        <v>10</v>
      </c>
      <c r="N130" s="8">
        <v>0.5</v>
      </c>
      <c r="O130" s="67" t="str">
        <f>O89</f>
        <v>54-2ги</v>
      </c>
    </row>
    <row r="131" spans="1:15" ht="15">
      <c r="A131" s="15" t="s">
        <v>61</v>
      </c>
      <c r="B131" s="45" t="s">
        <v>84</v>
      </c>
      <c r="C131" s="34">
        <v>3</v>
      </c>
      <c r="D131" s="8">
        <v>0.82</v>
      </c>
      <c r="E131" s="14">
        <v>23.8</v>
      </c>
      <c r="F131" s="8">
        <v>94.4</v>
      </c>
      <c r="G131" s="34">
        <v>0.03</v>
      </c>
      <c r="H131" s="8"/>
      <c r="I131" s="8"/>
      <c r="J131" s="14">
        <v>0.4</v>
      </c>
      <c r="K131" s="8">
        <v>8</v>
      </c>
      <c r="L131" s="8">
        <v>30</v>
      </c>
      <c r="M131" s="8">
        <v>10</v>
      </c>
      <c r="N131" s="8">
        <v>0.5</v>
      </c>
      <c r="O131" s="67"/>
    </row>
    <row r="132" spans="1:15" ht="15">
      <c r="A132" s="15" t="s">
        <v>57</v>
      </c>
      <c r="B132" s="45" t="s">
        <v>84</v>
      </c>
      <c r="C132" s="35">
        <v>4.8</v>
      </c>
      <c r="D132" s="7">
        <v>4</v>
      </c>
      <c r="E132" s="16">
        <v>0.3</v>
      </c>
      <c r="F132" s="7">
        <v>56.6</v>
      </c>
      <c r="G132" s="35">
        <v>0.02</v>
      </c>
      <c r="H132" s="7"/>
      <c r="I132" s="7">
        <v>62.4</v>
      </c>
      <c r="J132" s="16">
        <v>0.2</v>
      </c>
      <c r="K132" s="7">
        <v>19</v>
      </c>
      <c r="L132" s="7">
        <v>67</v>
      </c>
      <c r="M132" s="7">
        <v>4</v>
      </c>
      <c r="N132" s="7">
        <v>0.9</v>
      </c>
      <c r="O132" s="67" t="s">
        <v>149</v>
      </c>
    </row>
    <row r="133" spans="1:15" ht="15">
      <c r="A133" s="17" t="s">
        <v>37</v>
      </c>
      <c r="B133" s="34"/>
      <c r="C133" s="34">
        <f aca="true" t="shared" si="18" ref="C133:N133">SUM(C128:C132)</f>
        <v>19.299999999999997</v>
      </c>
      <c r="D133" s="8">
        <f t="shared" si="18"/>
        <v>20.92</v>
      </c>
      <c r="E133" s="14">
        <f t="shared" si="18"/>
        <v>82.3</v>
      </c>
      <c r="F133" s="8">
        <f t="shared" si="18"/>
        <v>592.4</v>
      </c>
      <c r="G133" s="34">
        <f t="shared" si="18"/>
        <v>0.21999999999999997</v>
      </c>
      <c r="H133" s="8">
        <f t="shared" si="18"/>
        <v>1.2200000000000002</v>
      </c>
      <c r="I133" s="8">
        <f t="shared" si="18"/>
        <v>173.45</v>
      </c>
      <c r="J133" s="14">
        <f t="shared" si="18"/>
        <v>2.77</v>
      </c>
      <c r="K133" s="34">
        <f t="shared" si="18"/>
        <v>306</v>
      </c>
      <c r="L133" s="8">
        <f t="shared" si="18"/>
        <v>362</v>
      </c>
      <c r="M133" s="8">
        <f t="shared" si="18"/>
        <v>68.3</v>
      </c>
      <c r="N133" s="14">
        <f t="shared" si="18"/>
        <v>3.1999999999999997</v>
      </c>
      <c r="O133" s="52"/>
    </row>
    <row r="134" spans="1:15" ht="15.75">
      <c r="A134" s="11" t="s">
        <v>15</v>
      </c>
      <c r="B134" s="36"/>
      <c r="C134" s="36"/>
      <c r="D134" s="10"/>
      <c r="E134" s="18"/>
      <c r="F134" s="10"/>
      <c r="G134" s="36"/>
      <c r="H134" s="10"/>
      <c r="I134" s="10"/>
      <c r="J134" s="18"/>
      <c r="K134" s="36"/>
      <c r="L134" s="10"/>
      <c r="M134" s="10"/>
      <c r="N134" s="18"/>
      <c r="O134" s="52"/>
    </row>
    <row r="135" spans="1:15" ht="3" customHeight="1">
      <c r="A135" s="13"/>
      <c r="B135" s="45"/>
      <c r="C135" s="34"/>
      <c r="D135" s="8"/>
      <c r="E135" s="14"/>
      <c r="F135" s="8"/>
      <c r="G135" s="34"/>
      <c r="H135" s="8"/>
      <c r="I135" s="8"/>
      <c r="J135" s="14"/>
      <c r="K135" s="34"/>
      <c r="L135" s="8"/>
      <c r="M135" s="8"/>
      <c r="N135" s="14"/>
      <c r="O135" s="52"/>
    </row>
    <row r="136" spans="1:15" ht="15">
      <c r="A136" s="13" t="s">
        <v>23</v>
      </c>
      <c r="B136" s="45">
        <v>200</v>
      </c>
      <c r="C136" s="34">
        <v>3.8</v>
      </c>
      <c r="D136" s="8">
        <v>3.5</v>
      </c>
      <c r="E136" s="14">
        <v>11.2</v>
      </c>
      <c r="F136" s="8">
        <v>91.2</v>
      </c>
      <c r="G136" s="34">
        <v>0.03</v>
      </c>
      <c r="H136" s="8">
        <v>0.52</v>
      </c>
      <c r="I136" s="8">
        <v>0.13</v>
      </c>
      <c r="J136" s="14">
        <v>0.4</v>
      </c>
      <c r="K136" s="34">
        <v>111</v>
      </c>
      <c r="L136" s="8">
        <v>107</v>
      </c>
      <c r="M136" s="8">
        <v>30.7</v>
      </c>
      <c r="N136" s="14">
        <v>1.1</v>
      </c>
      <c r="O136" s="52" t="str">
        <f>O88</f>
        <v>54-23ги</v>
      </c>
    </row>
    <row r="137" spans="1:15" ht="15">
      <c r="A137" s="15" t="s">
        <v>33</v>
      </c>
      <c r="B137" s="45" t="s">
        <v>121</v>
      </c>
      <c r="C137" s="35">
        <v>3.1</v>
      </c>
      <c r="D137" s="7">
        <v>9.02</v>
      </c>
      <c r="E137" s="16">
        <v>23.9</v>
      </c>
      <c r="F137" s="7">
        <v>169.2</v>
      </c>
      <c r="G137" s="35">
        <v>0.03</v>
      </c>
      <c r="H137" s="7"/>
      <c r="I137" s="7">
        <v>65.3</v>
      </c>
      <c r="J137" s="16">
        <v>0.4</v>
      </c>
      <c r="K137" s="35">
        <v>9</v>
      </c>
      <c r="L137" s="7">
        <v>32</v>
      </c>
      <c r="M137" s="7">
        <v>10</v>
      </c>
      <c r="N137" s="16">
        <v>0.5</v>
      </c>
      <c r="O137" s="53" t="str">
        <f>O130</f>
        <v>54-2ги</v>
      </c>
    </row>
    <row r="138" spans="1:15" ht="15">
      <c r="A138" s="17" t="s">
        <v>37</v>
      </c>
      <c r="B138" s="46"/>
      <c r="C138" s="34">
        <f aca="true" t="shared" si="19" ref="C138:N138">SUM(C135:C137)</f>
        <v>6.9</v>
      </c>
      <c r="D138" s="8">
        <f t="shared" si="19"/>
        <v>12.52</v>
      </c>
      <c r="E138" s="14">
        <f t="shared" si="19"/>
        <v>35.099999999999994</v>
      </c>
      <c r="F138" s="8">
        <f t="shared" si="19"/>
        <v>260.4</v>
      </c>
      <c r="G138" s="34">
        <f t="shared" si="19"/>
        <v>0.06</v>
      </c>
      <c r="H138" s="8">
        <f t="shared" si="19"/>
        <v>0.52</v>
      </c>
      <c r="I138" s="8">
        <f t="shared" si="19"/>
        <v>65.42999999999999</v>
      </c>
      <c r="J138" s="14">
        <f t="shared" si="19"/>
        <v>0.8</v>
      </c>
      <c r="K138" s="34">
        <f t="shared" si="19"/>
        <v>120</v>
      </c>
      <c r="L138" s="8">
        <f t="shared" si="19"/>
        <v>139</v>
      </c>
      <c r="M138" s="8">
        <f t="shared" si="19"/>
        <v>40.7</v>
      </c>
      <c r="N138" s="14">
        <f t="shared" si="19"/>
        <v>1.6</v>
      </c>
      <c r="O138" s="52"/>
    </row>
    <row r="139" spans="1:15" ht="15.75">
      <c r="A139" s="11" t="s">
        <v>12</v>
      </c>
      <c r="B139" s="36"/>
      <c r="C139" s="33"/>
      <c r="D139" s="9"/>
      <c r="E139" s="12"/>
      <c r="F139" s="9"/>
      <c r="G139" s="33"/>
      <c r="H139" s="9"/>
      <c r="I139" s="9"/>
      <c r="J139" s="12"/>
      <c r="K139" s="33"/>
      <c r="L139" s="9"/>
      <c r="M139" s="9"/>
      <c r="N139" s="12"/>
      <c r="O139" s="52"/>
    </row>
    <row r="140" spans="1:15" ht="15">
      <c r="A140" s="13" t="s">
        <v>118</v>
      </c>
      <c r="B140" s="45" t="s">
        <v>111</v>
      </c>
      <c r="C140" s="34">
        <v>0.5</v>
      </c>
      <c r="D140" s="8"/>
      <c r="E140" s="14">
        <v>0.7</v>
      </c>
      <c r="F140" s="8">
        <v>16</v>
      </c>
      <c r="G140" s="34">
        <v>0.01</v>
      </c>
      <c r="H140" s="8">
        <v>6</v>
      </c>
      <c r="I140" s="8">
        <v>0.04</v>
      </c>
      <c r="J140" s="14"/>
      <c r="K140" s="34">
        <v>10</v>
      </c>
      <c r="L140" s="8">
        <v>12</v>
      </c>
      <c r="M140" s="8"/>
      <c r="N140" s="14"/>
      <c r="O140" s="52"/>
    </row>
    <row r="141" spans="1:15" ht="15">
      <c r="A141" s="13" t="s">
        <v>77</v>
      </c>
      <c r="B141" s="45" t="s">
        <v>112</v>
      </c>
      <c r="C141" s="34">
        <v>5.5</v>
      </c>
      <c r="D141" s="8">
        <v>8.8</v>
      </c>
      <c r="E141" s="14">
        <v>10.8</v>
      </c>
      <c r="F141" s="8">
        <v>151</v>
      </c>
      <c r="G141" s="34">
        <v>0.09</v>
      </c>
      <c r="H141" s="8">
        <v>9.8</v>
      </c>
      <c r="I141" s="8">
        <v>20</v>
      </c>
      <c r="J141" s="14">
        <v>0.2</v>
      </c>
      <c r="K141" s="34">
        <v>229</v>
      </c>
      <c r="L141" s="8">
        <v>200</v>
      </c>
      <c r="M141" s="8">
        <v>10</v>
      </c>
      <c r="N141" s="14">
        <v>0.05</v>
      </c>
      <c r="O141" s="52"/>
    </row>
    <row r="142" spans="1:15" ht="15">
      <c r="A142" s="15" t="s">
        <v>94</v>
      </c>
      <c r="B142" s="45" t="s">
        <v>51</v>
      </c>
      <c r="C142" s="34">
        <v>6.2</v>
      </c>
      <c r="D142" s="8">
        <v>3.9</v>
      </c>
      <c r="E142" s="14">
        <v>9.2</v>
      </c>
      <c r="F142" s="8">
        <v>152</v>
      </c>
      <c r="G142" s="34">
        <v>0.16</v>
      </c>
      <c r="H142" s="8">
        <v>0.56</v>
      </c>
      <c r="I142" s="8">
        <v>56</v>
      </c>
      <c r="J142" s="14">
        <v>0.5</v>
      </c>
      <c r="K142" s="34">
        <v>26.4</v>
      </c>
      <c r="L142" s="8">
        <v>29.6</v>
      </c>
      <c r="M142" s="8">
        <v>7.6</v>
      </c>
      <c r="N142" s="14">
        <v>0.1</v>
      </c>
      <c r="O142" s="52" t="str">
        <f>O20</f>
        <v>54-5м</v>
      </c>
    </row>
    <row r="143" spans="1:15" ht="15">
      <c r="A143" s="15" t="s">
        <v>66</v>
      </c>
      <c r="B143" s="45" t="s">
        <v>44</v>
      </c>
      <c r="C143" s="34">
        <v>4.3</v>
      </c>
      <c r="D143" s="8">
        <v>5.5</v>
      </c>
      <c r="E143" s="14">
        <v>23.2</v>
      </c>
      <c r="F143" s="8">
        <v>202</v>
      </c>
      <c r="G143" s="34">
        <v>0.05</v>
      </c>
      <c r="H143" s="8">
        <v>0.02</v>
      </c>
      <c r="I143" s="8">
        <v>26.6</v>
      </c>
      <c r="J143" s="14">
        <v>0.4</v>
      </c>
      <c r="K143" s="34">
        <v>11</v>
      </c>
      <c r="L143" s="8">
        <v>22</v>
      </c>
      <c r="M143" s="8">
        <v>5</v>
      </c>
      <c r="N143" s="14"/>
      <c r="O143" s="52" t="str">
        <f>O74</f>
        <v>54-1г</v>
      </c>
    </row>
    <row r="144" spans="1:15" ht="15">
      <c r="A144" s="15" t="s">
        <v>109</v>
      </c>
      <c r="B144" s="45" t="s">
        <v>48</v>
      </c>
      <c r="C144" s="34">
        <v>0.5</v>
      </c>
      <c r="D144" s="8">
        <v>0.2</v>
      </c>
      <c r="E144" s="14">
        <v>15.3</v>
      </c>
      <c r="F144" s="8">
        <v>117</v>
      </c>
      <c r="G144" s="34"/>
      <c r="H144" s="8">
        <v>5</v>
      </c>
      <c r="I144" s="8">
        <v>0.01</v>
      </c>
      <c r="J144" s="14"/>
      <c r="K144" s="8">
        <v>8</v>
      </c>
      <c r="L144" s="8">
        <v>5.5</v>
      </c>
      <c r="M144" s="8">
        <v>4.5</v>
      </c>
      <c r="N144" s="8">
        <v>0.4</v>
      </c>
      <c r="O144" s="52">
        <v>254</v>
      </c>
    </row>
    <row r="145" spans="1:15" ht="15">
      <c r="A145" s="15" t="s">
        <v>25</v>
      </c>
      <c r="B145" s="25" t="s">
        <v>84</v>
      </c>
      <c r="C145" s="8">
        <v>3</v>
      </c>
      <c r="D145" s="8">
        <v>0.82</v>
      </c>
      <c r="E145" s="8">
        <v>23.8</v>
      </c>
      <c r="F145" s="26">
        <v>94.4</v>
      </c>
      <c r="G145" s="8">
        <v>0.03</v>
      </c>
      <c r="H145" s="8">
        <v>0</v>
      </c>
      <c r="I145" s="8">
        <v>0</v>
      </c>
      <c r="J145" s="8">
        <v>0.4</v>
      </c>
      <c r="K145" s="34">
        <v>8</v>
      </c>
      <c r="L145" s="8">
        <v>30</v>
      </c>
      <c r="M145" s="8">
        <v>10</v>
      </c>
      <c r="N145" s="14">
        <v>0.5</v>
      </c>
      <c r="O145" s="52"/>
    </row>
    <row r="146" spans="1:15" ht="15">
      <c r="A146" s="15" t="s">
        <v>24</v>
      </c>
      <c r="B146" s="25" t="s">
        <v>68</v>
      </c>
      <c r="C146" s="7">
        <v>6.8</v>
      </c>
      <c r="D146" s="7">
        <v>1</v>
      </c>
      <c r="E146" s="7">
        <v>34</v>
      </c>
      <c r="F146" s="32">
        <v>181</v>
      </c>
      <c r="G146" s="7">
        <v>0.2</v>
      </c>
      <c r="H146" s="7">
        <v>0</v>
      </c>
      <c r="I146" s="7">
        <v>3</v>
      </c>
      <c r="J146" s="7">
        <v>2</v>
      </c>
      <c r="K146" s="35">
        <v>25</v>
      </c>
      <c r="L146" s="7">
        <v>120</v>
      </c>
      <c r="M146" s="7">
        <v>40</v>
      </c>
      <c r="N146" s="16">
        <v>3</v>
      </c>
      <c r="O146" s="53"/>
    </row>
    <row r="147" spans="1:15" ht="15">
      <c r="A147" s="17" t="s">
        <v>37</v>
      </c>
      <c r="B147" s="34"/>
      <c r="C147" s="34">
        <f aca="true" t="shared" si="20" ref="C147:N147">SUM(C140:C146)</f>
        <v>26.8</v>
      </c>
      <c r="D147" s="8">
        <f t="shared" si="20"/>
        <v>20.220000000000002</v>
      </c>
      <c r="E147" s="14">
        <f t="shared" si="20"/>
        <v>117</v>
      </c>
      <c r="F147" s="8">
        <f t="shared" si="20"/>
        <v>913.4</v>
      </c>
      <c r="G147" s="34">
        <f t="shared" si="20"/>
        <v>0.54</v>
      </c>
      <c r="H147" s="8">
        <f t="shared" si="20"/>
        <v>21.38</v>
      </c>
      <c r="I147" s="8">
        <f t="shared" si="20"/>
        <v>105.64999999999999</v>
      </c>
      <c r="J147" s="14">
        <f t="shared" si="20"/>
        <v>3.5</v>
      </c>
      <c r="K147" s="34">
        <f t="shared" si="20"/>
        <v>317.4</v>
      </c>
      <c r="L147" s="8">
        <f t="shared" si="20"/>
        <v>419.1</v>
      </c>
      <c r="M147" s="8">
        <f t="shared" si="20"/>
        <v>77.1</v>
      </c>
      <c r="N147" s="14">
        <f t="shared" si="20"/>
        <v>4.05</v>
      </c>
      <c r="O147" s="52"/>
    </row>
    <row r="148" spans="1:15" ht="15.75">
      <c r="A148" s="11" t="s">
        <v>13</v>
      </c>
      <c r="B148" s="36"/>
      <c r="C148" s="33"/>
      <c r="D148" s="9"/>
      <c r="E148" s="12"/>
      <c r="F148" s="9"/>
      <c r="G148" s="33"/>
      <c r="H148" s="9"/>
      <c r="I148" s="9"/>
      <c r="J148" s="12"/>
      <c r="K148" s="33"/>
      <c r="L148" s="9"/>
      <c r="M148" s="9"/>
      <c r="N148" s="12"/>
      <c r="O148" s="52"/>
    </row>
    <row r="149" spans="1:15" ht="15">
      <c r="A149" s="15" t="s">
        <v>102</v>
      </c>
      <c r="B149" s="45" t="s">
        <v>48</v>
      </c>
      <c r="C149" s="34">
        <v>0.2</v>
      </c>
      <c r="D149" s="8"/>
      <c r="E149" s="14">
        <v>6.5</v>
      </c>
      <c r="F149" s="8">
        <v>26.8</v>
      </c>
      <c r="G149" s="34"/>
      <c r="H149" s="8">
        <v>0.04</v>
      </c>
      <c r="I149" s="8">
        <v>0.3</v>
      </c>
      <c r="J149" s="14"/>
      <c r="K149" s="8">
        <v>4.5</v>
      </c>
      <c r="L149" s="8">
        <v>7.2</v>
      </c>
      <c r="M149" s="8">
        <v>3.8</v>
      </c>
      <c r="N149" s="8">
        <v>0.7</v>
      </c>
      <c r="O149" s="52" t="str">
        <f>O116</f>
        <v>54-2ги</v>
      </c>
    </row>
    <row r="150" spans="1:15" s="61" customFormat="1" ht="15">
      <c r="A150" s="59" t="s">
        <v>110</v>
      </c>
      <c r="B150" s="60" t="s">
        <v>113</v>
      </c>
      <c r="C150" s="62">
        <v>9.1</v>
      </c>
      <c r="D150" s="62">
        <v>9.8</v>
      </c>
      <c r="E150" s="62">
        <v>26.2</v>
      </c>
      <c r="F150" s="62">
        <v>154</v>
      </c>
      <c r="G150" s="62">
        <v>0.12</v>
      </c>
      <c r="H150" s="62">
        <v>3.2</v>
      </c>
      <c r="I150" s="62">
        <v>322</v>
      </c>
      <c r="J150" s="62">
        <v>0.9</v>
      </c>
      <c r="K150" s="62">
        <v>126</v>
      </c>
      <c r="L150" s="62">
        <v>65</v>
      </c>
      <c r="M150" s="62">
        <v>10</v>
      </c>
      <c r="N150" s="62">
        <v>0.5</v>
      </c>
      <c r="O150" s="62" t="s">
        <v>152</v>
      </c>
    </row>
    <row r="151" spans="1:15" ht="15">
      <c r="A151" s="15" t="s">
        <v>38</v>
      </c>
      <c r="B151" s="45">
        <v>200</v>
      </c>
      <c r="C151" s="35">
        <v>0.6</v>
      </c>
      <c r="D151" s="7">
        <v>0.6</v>
      </c>
      <c r="E151" s="16">
        <v>16.1</v>
      </c>
      <c r="F151" s="7">
        <v>70.5</v>
      </c>
      <c r="G151" s="35"/>
      <c r="H151" s="7">
        <v>12.5</v>
      </c>
      <c r="I151" s="7">
        <v>8.8</v>
      </c>
      <c r="J151" s="16">
        <v>0.9</v>
      </c>
      <c r="K151" s="7">
        <v>29.5</v>
      </c>
      <c r="L151" s="7">
        <v>18.5</v>
      </c>
      <c r="M151" s="7">
        <v>13.2</v>
      </c>
      <c r="N151" s="7">
        <v>2.4</v>
      </c>
      <c r="O151" s="53"/>
    </row>
    <row r="152" spans="1:15" ht="15">
      <c r="A152" s="17" t="s">
        <v>37</v>
      </c>
      <c r="B152" s="46"/>
      <c r="C152" s="34">
        <f aca="true" t="shared" si="21" ref="C152:N152">SUM(C149:C151)</f>
        <v>9.899999999999999</v>
      </c>
      <c r="D152" s="8">
        <f t="shared" si="21"/>
        <v>10.4</v>
      </c>
      <c r="E152" s="14">
        <f t="shared" si="21"/>
        <v>48.800000000000004</v>
      </c>
      <c r="F152" s="8">
        <f t="shared" si="21"/>
        <v>251.3</v>
      </c>
      <c r="G152" s="34">
        <f t="shared" si="21"/>
        <v>0.12</v>
      </c>
      <c r="H152" s="8">
        <f t="shared" si="21"/>
        <v>15.74</v>
      </c>
      <c r="I152" s="8">
        <f t="shared" si="21"/>
        <v>331.1</v>
      </c>
      <c r="J152" s="14">
        <f t="shared" si="21"/>
        <v>1.8</v>
      </c>
      <c r="K152" s="34">
        <f t="shared" si="21"/>
        <v>160</v>
      </c>
      <c r="L152" s="8">
        <f t="shared" si="21"/>
        <v>90.7</v>
      </c>
      <c r="M152" s="8">
        <f t="shared" si="21"/>
        <v>27</v>
      </c>
      <c r="N152" s="14">
        <f t="shared" si="21"/>
        <v>3.5999999999999996</v>
      </c>
      <c r="O152" s="52"/>
    </row>
    <row r="153" spans="1:15" ht="15.75">
      <c r="A153" s="11" t="s">
        <v>14</v>
      </c>
      <c r="B153" s="36"/>
      <c r="C153" s="33"/>
      <c r="D153" s="9"/>
      <c r="E153" s="12"/>
      <c r="F153" s="9"/>
      <c r="G153" s="33"/>
      <c r="H153" s="9"/>
      <c r="I153" s="9"/>
      <c r="J153" s="12"/>
      <c r="K153" s="33"/>
      <c r="L153" s="9"/>
      <c r="M153" s="9"/>
      <c r="N153" s="12"/>
      <c r="O153" s="52"/>
    </row>
    <row r="154" spans="1:15" ht="15">
      <c r="A154" s="15" t="s">
        <v>120</v>
      </c>
      <c r="B154" s="45" t="s">
        <v>51</v>
      </c>
      <c r="C154" s="34">
        <v>9.4</v>
      </c>
      <c r="D154" s="8">
        <v>9.3</v>
      </c>
      <c r="E154" s="14">
        <v>10.2</v>
      </c>
      <c r="F154" s="8">
        <v>171</v>
      </c>
      <c r="G154" s="34">
        <v>0.06</v>
      </c>
      <c r="H154" s="8">
        <v>0.1</v>
      </c>
      <c r="I154" s="8">
        <v>27.7</v>
      </c>
      <c r="J154" s="14">
        <v>0.02</v>
      </c>
      <c r="K154" s="34">
        <v>34.8</v>
      </c>
      <c r="L154" s="8">
        <v>16.4</v>
      </c>
      <c r="M154" s="8">
        <v>12</v>
      </c>
      <c r="N154" s="14">
        <v>0.1</v>
      </c>
      <c r="O154" s="52" t="s">
        <v>179</v>
      </c>
    </row>
    <row r="155" spans="1:15" ht="15">
      <c r="A155" s="15" t="s">
        <v>42</v>
      </c>
      <c r="B155" s="45" t="s">
        <v>48</v>
      </c>
      <c r="C155" s="34">
        <v>3.8</v>
      </c>
      <c r="D155" s="8">
        <v>6.8</v>
      </c>
      <c r="E155" s="14">
        <v>15.1</v>
      </c>
      <c r="F155" s="8">
        <v>119.5</v>
      </c>
      <c r="G155" s="34">
        <v>0.07</v>
      </c>
      <c r="H155" s="8">
        <v>20</v>
      </c>
      <c r="I155" s="8">
        <v>147</v>
      </c>
      <c r="J155" s="14">
        <v>0.6</v>
      </c>
      <c r="K155" s="34">
        <v>65</v>
      </c>
      <c r="L155" s="8">
        <v>36</v>
      </c>
      <c r="M155" s="8">
        <v>3.5</v>
      </c>
      <c r="N155" s="14">
        <v>0.2</v>
      </c>
      <c r="O155" s="52" t="s">
        <v>147</v>
      </c>
    </row>
    <row r="156" spans="1:15" ht="15">
      <c r="A156" s="15" t="s">
        <v>46</v>
      </c>
      <c r="B156" s="45">
        <v>200</v>
      </c>
      <c r="C156" s="34">
        <v>0.1</v>
      </c>
      <c r="D156" s="8">
        <v>0.1</v>
      </c>
      <c r="E156" s="14">
        <v>14.9</v>
      </c>
      <c r="F156" s="8">
        <v>60.7</v>
      </c>
      <c r="G156" s="34"/>
      <c r="H156" s="8">
        <v>1.5</v>
      </c>
      <c r="I156" s="8"/>
      <c r="J156" s="14"/>
      <c r="K156" s="8">
        <v>7</v>
      </c>
      <c r="L156" s="8">
        <v>7</v>
      </c>
      <c r="M156" s="8">
        <v>1</v>
      </c>
      <c r="N156" s="8">
        <v>0.1</v>
      </c>
      <c r="O156" s="52">
        <v>248</v>
      </c>
    </row>
    <row r="157" spans="1:15" ht="15">
      <c r="A157" s="15" t="s">
        <v>24</v>
      </c>
      <c r="B157" s="45" t="s">
        <v>84</v>
      </c>
      <c r="C157" s="34">
        <v>3.4</v>
      </c>
      <c r="D157" s="8">
        <v>0.5</v>
      </c>
      <c r="E157" s="14">
        <v>17.1</v>
      </c>
      <c r="F157" s="8">
        <v>90.4</v>
      </c>
      <c r="G157" s="34">
        <v>0.1</v>
      </c>
      <c r="H157" s="8"/>
      <c r="I157" s="8">
        <v>18.5</v>
      </c>
      <c r="J157" s="14">
        <v>0.75</v>
      </c>
      <c r="K157" s="8">
        <v>10.1</v>
      </c>
      <c r="L157" s="8">
        <v>60.5</v>
      </c>
      <c r="M157" s="8">
        <v>20.5</v>
      </c>
      <c r="N157" s="8">
        <v>1</v>
      </c>
      <c r="O157" s="52"/>
    </row>
    <row r="158" spans="1:15" ht="15">
      <c r="A158" s="15" t="s">
        <v>25</v>
      </c>
      <c r="B158" s="45" t="s">
        <v>84</v>
      </c>
      <c r="C158" s="35">
        <v>3</v>
      </c>
      <c r="D158" s="7">
        <v>0.82</v>
      </c>
      <c r="E158" s="16">
        <v>23.8</v>
      </c>
      <c r="F158" s="7">
        <v>94.4</v>
      </c>
      <c r="G158" s="35">
        <v>0.03</v>
      </c>
      <c r="H158" s="7"/>
      <c r="I158" s="7">
        <v>0</v>
      </c>
      <c r="J158" s="16">
        <v>0.4</v>
      </c>
      <c r="K158" s="7">
        <v>8</v>
      </c>
      <c r="L158" s="7">
        <v>30</v>
      </c>
      <c r="M158" s="7">
        <v>10</v>
      </c>
      <c r="N158" s="7">
        <v>0.5</v>
      </c>
      <c r="O158" s="53"/>
    </row>
    <row r="159" spans="1:15" ht="15">
      <c r="A159" s="17" t="s">
        <v>37</v>
      </c>
      <c r="B159" s="34"/>
      <c r="C159" s="34">
        <f aca="true" t="shared" si="22" ref="C159:N159">SUM(C154:C158)</f>
        <v>19.7</v>
      </c>
      <c r="D159" s="8">
        <f t="shared" si="22"/>
        <v>17.520000000000003</v>
      </c>
      <c r="E159" s="14">
        <f t="shared" si="22"/>
        <v>81.1</v>
      </c>
      <c r="F159" s="8">
        <f t="shared" si="22"/>
        <v>536</v>
      </c>
      <c r="G159" s="34">
        <f t="shared" si="22"/>
        <v>0.26</v>
      </c>
      <c r="H159" s="8">
        <f t="shared" si="22"/>
        <v>21.6</v>
      </c>
      <c r="I159" s="8">
        <f t="shared" si="22"/>
        <v>193.2</v>
      </c>
      <c r="J159" s="14">
        <f t="shared" si="22"/>
        <v>1.77</v>
      </c>
      <c r="K159" s="34">
        <f t="shared" si="22"/>
        <v>124.89999999999999</v>
      </c>
      <c r="L159" s="8">
        <f t="shared" si="22"/>
        <v>149.9</v>
      </c>
      <c r="M159" s="8">
        <f t="shared" si="22"/>
        <v>47</v>
      </c>
      <c r="N159" s="14">
        <f t="shared" si="22"/>
        <v>1.9</v>
      </c>
      <c r="O159" s="52"/>
    </row>
    <row r="160" spans="1:15" ht="15.75">
      <c r="A160" s="11" t="s">
        <v>189</v>
      </c>
      <c r="B160" s="36"/>
      <c r="C160" s="33"/>
      <c r="D160" s="9"/>
      <c r="E160" s="12"/>
      <c r="F160" s="9"/>
      <c r="G160" s="33"/>
      <c r="H160" s="9"/>
      <c r="I160" s="9"/>
      <c r="J160" s="12"/>
      <c r="K160" s="9"/>
      <c r="L160" s="9"/>
      <c r="M160" s="9"/>
      <c r="N160" s="9"/>
      <c r="O160" s="64"/>
    </row>
    <row r="161" spans="1:15" ht="15">
      <c r="A161" s="15" t="s">
        <v>193</v>
      </c>
      <c r="B161" s="45" t="s">
        <v>48</v>
      </c>
      <c r="C161" s="34">
        <v>5.6</v>
      </c>
      <c r="D161" s="8">
        <v>6.38</v>
      </c>
      <c r="E161" s="14">
        <v>8.18</v>
      </c>
      <c r="F161" s="8">
        <v>112.5</v>
      </c>
      <c r="G161" s="34">
        <v>0.08</v>
      </c>
      <c r="H161" s="8">
        <v>1.4</v>
      </c>
      <c r="I161" s="8">
        <v>43</v>
      </c>
      <c r="J161" s="14"/>
      <c r="K161" s="34">
        <v>240</v>
      </c>
      <c r="L161" s="8">
        <v>65</v>
      </c>
      <c r="M161" s="8">
        <v>10</v>
      </c>
      <c r="N161" s="14">
        <v>0.01</v>
      </c>
      <c r="O161" s="64">
        <v>245</v>
      </c>
    </row>
    <row r="162" spans="1:15" ht="16.5" thickBot="1">
      <c r="A162" s="22" t="s">
        <v>47</v>
      </c>
      <c r="B162" s="47"/>
      <c r="C162" s="43">
        <f aca="true" t="shared" si="23" ref="C162:N162">C133+C138+C147+C152+C159+C161</f>
        <v>88.19999999999999</v>
      </c>
      <c r="D162" s="41">
        <f t="shared" si="23"/>
        <v>87.96000000000001</v>
      </c>
      <c r="E162" s="44">
        <f t="shared" si="23"/>
        <v>372.47999999999996</v>
      </c>
      <c r="F162" s="41">
        <f t="shared" si="23"/>
        <v>2666</v>
      </c>
      <c r="G162" s="43">
        <f t="shared" si="23"/>
        <v>1.2800000000000002</v>
      </c>
      <c r="H162" s="41">
        <f t="shared" si="23"/>
        <v>61.86</v>
      </c>
      <c r="I162" s="41">
        <f t="shared" si="23"/>
        <v>911.8299999999999</v>
      </c>
      <c r="J162" s="44">
        <f t="shared" si="23"/>
        <v>10.64</v>
      </c>
      <c r="K162" s="43">
        <f t="shared" si="23"/>
        <v>1268.3</v>
      </c>
      <c r="L162" s="41">
        <f t="shared" si="23"/>
        <v>1225.7</v>
      </c>
      <c r="M162" s="41">
        <f t="shared" si="23"/>
        <v>270.1</v>
      </c>
      <c r="N162" s="44">
        <f t="shared" si="23"/>
        <v>14.36</v>
      </c>
      <c r="O162" s="54"/>
    </row>
    <row r="163" ht="24.75" customHeight="1"/>
    <row r="164" spans="1:14" ht="20.25" customHeight="1" thickBot="1">
      <c r="A164" s="2" t="s">
        <v>30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5" ht="15" customHeight="1">
      <c r="A165" s="72" t="s">
        <v>0</v>
      </c>
      <c r="B165" s="74" t="s">
        <v>1</v>
      </c>
      <c r="C165" s="76" t="s">
        <v>2</v>
      </c>
      <c r="D165" s="76"/>
      <c r="E165" s="76"/>
      <c r="F165" s="74" t="s">
        <v>6</v>
      </c>
      <c r="G165" s="77" t="s">
        <v>8</v>
      </c>
      <c r="H165" s="78"/>
      <c r="I165" s="78"/>
      <c r="J165" s="79"/>
      <c r="K165" s="80" t="s">
        <v>9</v>
      </c>
      <c r="L165" s="78"/>
      <c r="M165" s="78"/>
      <c r="N165" s="81"/>
      <c r="O165" s="51" t="s">
        <v>98</v>
      </c>
    </row>
    <row r="166" spans="1:15" ht="23.25" customHeight="1" thickBot="1">
      <c r="A166" s="73"/>
      <c r="B166" s="75"/>
      <c r="C166" s="23" t="s">
        <v>3</v>
      </c>
      <c r="D166" s="4" t="s">
        <v>4</v>
      </c>
      <c r="E166" s="31" t="s">
        <v>5</v>
      </c>
      <c r="F166" s="75"/>
      <c r="G166" s="23" t="s">
        <v>7</v>
      </c>
      <c r="H166" s="4" t="s">
        <v>16</v>
      </c>
      <c r="I166" s="4" t="s">
        <v>17</v>
      </c>
      <c r="J166" s="31" t="s">
        <v>18</v>
      </c>
      <c r="K166" s="3" t="s">
        <v>19</v>
      </c>
      <c r="L166" s="4" t="s">
        <v>20</v>
      </c>
      <c r="M166" s="4" t="s">
        <v>21</v>
      </c>
      <c r="N166" s="5" t="s">
        <v>22</v>
      </c>
      <c r="O166" s="30" t="s">
        <v>99</v>
      </c>
    </row>
    <row r="167" spans="1:15" ht="15.75">
      <c r="A167" s="11" t="s">
        <v>11</v>
      </c>
      <c r="B167" s="33"/>
      <c r="C167" s="38"/>
      <c r="D167" s="39"/>
      <c r="E167" s="40"/>
      <c r="F167" s="39"/>
      <c r="G167" s="38"/>
      <c r="H167" s="39"/>
      <c r="I167" s="39"/>
      <c r="J167" s="40"/>
      <c r="K167" s="38"/>
      <c r="L167" s="39"/>
      <c r="M167" s="39"/>
      <c r="N167" s="40"/>
      <c r="O167" s="55"/>
    </row>
    <row r="168" spans="1:15" ht="15">
      <c r="A168" s="13" t="s">
        <v>60</v>
      </c>
      <c r="B168" s="45" t="s">
        <v>86</v>
      </c>
      <c r="C168" s="34">
        <v>5.4</v>
      </c>
      <c r="D168" s="8">
        <v>5.7</v>
      </c>
      <c r="E168" s="14">
        <v>23.2</v>
      </c>
      <c r="F168" s="8">
        <v>158</v>
      </c>
      <c r="G168" s="34">
        <v>0.05</v>
      </c>
      <c r="H168" s="8">
        <v>0.61</v>
      </c>
      <c r="I168" s="8">
        <v>31.3</v>
      </c>
      <c r="J168" s="14">
        <v>1.5</v>
      </c>
      <c r="K168" s="34">
        <v>130</v>
      </c>
      <c r="L168" s="8">
        <v>84</v>
      </c>
      <c r="M168" s="8">
        <v>12</v>
      </c>
      <c r="N168" s="14">
        <v>0.01</v>
      </c>
      <c r="O168" s="64" t="str">
        <f>1нед!O126</f>
        <v>54-21к</v>
      </c>
    </row>
    <row r="169" spans="1:15" ht="15">
      <c r="A169" s="13" t="s">
        <v>23</v>
      </c>
      <c r="B169" s="45">
        <v>200</v>
      </c>
      <c r="C169" s="34">
        <v>3.8</v>
      </c>
      <c r="D169" s="8">
        <v>3.5</v>
      </c>
      <c r="E169" s="14">
        <v>11.2</v>
      </c>
      <c r="F169" s="8">
        <v>91.2</v>
      </c>
      <c r="G169" s="34">
        <v>0.03</v>
      </c>
      <c r="H169" s="8">
        <v>0.52</v>
      </c>
      <c r="I169" s="8">
        <v>0.13</v>
      </c>
      <c r="J169" s="14">
        <v>0.4</v>
      </c>
      <c r="K169" s="34">
        <v>111</v>
      </c>
      <c r="L169" s="8">
        <v>107</v>
      </c>
      <c r="M169" s="8">
        <v>30.7</v>
      </c>
      <c r="N169" s="14">
        <v>1.1</v>
      </c>
      <c r="O169" s="52" t="str">
        <f>O136</f>
        <v>54-23ги</v>
      </c>
    </row>
    <row r="170" spans="1:15" ht="15">
      <c r="A170" s="15" t="s">
        <v>33</v>
      </c>
      <c r="B170" s="45" t="s">
        <v>85</v>
      </c>
      <c r="C170" s="34">
        <v>1.6</v>
      </c>
      <c r="D170" s="8">
        <v>5</v>
      </c>
      <c r="E170" s="14">
        <v>18.2</v>
      </c>
      <c r="F170" s="8">
        <v>119.2</v>
      </c>
      <c r="G170" s="34">
        <v>0.05</v>
      </c>
      <c r="H170" s="8"/>
      <c r="I170" s="8">
        <v>40</v>
      </c>
      <c r="J170" s="14">
        <v>0.5</v>
      </c>
      <c r="K170" s="8">
        <v>10</v>
      </c>
      <c r="L170" s="8">
        <v>30</v>
      </c>
      <c r="M170" s="8">
        <v>10</v>
      </c>
      <c r="N170" s="8">
        <v>0.5</v>
      </c>
      <c r="O170" s="64" t="str">
        <f>O137</f>
        <v>54-2ги</v>
      </c>
    </row>
    <row r="171" spans="1:15" ht="15">
      <c r="A171" s="15" t="s">
        <v>61</v>
      </c>
      <c r="B171" s="45" t="s">
        <v>84</v>
      </c>
      <c r="C171" s="34">
        <v>3</v>
      </c>
      <c r="D171" s="8">
        <v>0.82</v>
      </c>
      <c r="E171" s="14">
        <v>23.8</v>
      </c>
      <c r="F171" s="8">
        <v>94.4</v>
      </c>
      <c r="G171" s="34">
        <v>0.03</v>
      </c>
      <c r="H171" s="8"/>
      <c r="I171" s="8"/>
      <c r="J171" s="14">
        <v>0.4</v>
      </c>
      <c r="K171" s="8">
        <v>8</v>
      </c>
      <c r="L171" s="8">
        <v>30</v>
      </c>
      <c r="M171" s="8">
        <v>10</v>
      </c>
      <c r="N171" s="8">
        <v>0.5</v>
      </c>
      <c r="O171" s="52"/>
    </row>
    <row r="172" spans="1:15" ht="15">
      <c r="A172" s="15" t="s">
        <v>57</v>
      </c>
      <c r="B172" s="45" t="s">
        <v>84</v>
      </c>
      <c r="C172" s="35">
        <v>4.8</v>
      </c>
      <c r="D172" s="7">
        <v>4</v>
      </c>
      <c r="E172" s="16">
        <v>0.3</v>
      </c>
      <c r="F172" s="7">
        <v>56.6</v>
      </c>
      <c r="G172" s="35">
        <v>0.02</v>
      </c>
      <c r="H172" s="7"/>
      <c r="I172" s="7">
        <v>62.4</v>
      </c>
      <c r="J172" s="16">
        <v>0.2</v>
      </c>
      <c r="K172" s="7">
        <v>19</v>
      </c>
      <c r="L172" s="7">
        <v>67</v>
      </c>
      <c r="M172" s="7">
        <v>4</v>
      </c>
      <c r="N172" s="7">
        <v>0.9</v>
      </c>
      <c r="O172" s="64" t="s">
        <v>149</v>
      </c>
    </row>
    <row r="173" spans="1:15" ht="15">
      <c r="A173" s="17" t="s">
        <v>37</v>
      </c>
      <c r="B173" s="34"/>
      <c r="C173" s="34">
        <f aca="true" t="shared" si="24" ref="C173:N173">SUM(C168:C172)</f>
        <v>18.599999999999998</v>
      </c>
      <c r="D173" s="8">
        <f t="shared" si="24"/>
        <v>19.02</v>
      </c>
      <c r="E173" s="14">
        <f t="shared" si="24"/>
        <v>76.69999999999999</v>
      </c>
      <c r="F173" s="8">
        <f t="shared" si="24"/>
        <v>519.4</v>
      </c>
      <c r="G173" s="34">
        <f t="shared" si="24"/>
        <v>0.18</v>
      </c>
      <c r="H173" s="8">
        <f t="shared" si="24"/>
        <v>1.13</v>
      </c>
      <c r="I173" s="8">
        <f t="shared" si="24"/>
        <v>133.83</v>
      </c>
      <c r="J173" s="14">
        <f t="shared" si="24"/>
        <v>3</v>
      </c>
      <c r="K173" s="34">
        <f t="shared" si="24"/>
        <v>278</v>
      </c>
      <c r="L173" s="8">
        <f t="shared" si="24"/>
        <v>318</v>
      </c>
      <c r="M173" s="8">
        <f t="shared" si="24"/>
        <v>66.7</v>
      </c>
      <c r="N173" s="14">
        <f t="shared" si="24"/>
        <v>3.0100000000000002</v>
      </c>
      <c r="O173" s="52"/>
    </row>
    <row r="174" spans="1:15" ht="15" customHeight="1">
      <c r="A174" s="11" t="s">
        <v>15</v>
      </c>
      <c r="B174" s="36"/>
      <c r="C174" s="36"/>
      <c r="D174" s="10"/>
      <c r="E174" s="18"/>
      <c r="F174" s="10"/>
      <c r="G174" s="36"/>
      <c r="H174" s="10"/>
      <c r="I174" s="10"/>
      <c r="J174" s="18"/>
      <c r="K174" s="36"/>
      <c r="L174" s="10"/>
      <c r="M174" s="10"/>
      <c r="N174" s="18"/>
      <c r="O174" s="52"/>
    </row>
    <row r="175" spans="1:15" ht="4.5" customHeight="1" hidden="1">
      <c r="A175" s="15"/>
      <c r="B175" s="45"/>
      <c r="C175" s="34"/>
      <c r="D175" s="8"/>
      <c r="E175" s="14"/>
      <c r="F175" s="8"/>
      <c r="G175" s="34"/>
      <c r="H175" s="8"/>
      <c r="I175" s="8"/>
      <c r="J175" s="14"/>
      <c r="K175" s="34"/>
      <c r="L175" s="8"/>
      <c r="M175" s="8"/>
      <c r="N175" s="14"/>
      <c r="O175" s="52"/>
    </row>
    <row r="176" spans="1:15" ht="15">
      <c r="A176" s="15" t="s">
        <v>50</v>
      </c>
      <c r="B176" s="45" t="s">
        <v>48</v>
      </c>
      <c r="C176" s="34">
        <v>4.6</v>
      </c>
      <c r="D176" s="8">
        <v>4.4</v>
      </c>
      <c r="E176" s="14">
        <v>12.5</v>
      </c>
      <c r="F176" s="8">
        <v>107.2</v>
      </c>
      <c r="G176" s="34">
        <v>0.04</v>
      </c>
      <c r="H176" s="8">
        <v>0.68</v>
      </c>
      <c r="I176" s="8">
        <v>17.25</v>
      </c>
      <c r="J176" s="14">
        <v>0.17</v>
      </c>
      <c r="K176" s="8">
        <v>143</v>
      </c>
      <c r="L176" s="8">
        <v>130</v>
      </c>
      <c r="M176" s="8">
        <v>34.3</v>
      </c>
      <c r="N176" s="8">
        <v>1.1</v>
      </c>
      <c r="O176" s="52" t="str">
        <f>O129</f>
        <v>54-21ги</v>
      </c>
    </row>
    <row r="177" spans="1:15" ht="15">
      <c r="A177" s="15" t="s">
        <v>40</v>
      </c>
      <c r="B177" s="45" t="s">
        <v>41</v>
      </c>
      <c r="C177" s="35">
        <v>1.1</v>
      </c>
      <c r="D177" s="7">
        <v>1.6</v>
      </c>
      <c r="E177" s="16">
        <v>20.4</v>
      </c>
      <c r="F177" s="7">
        <v>125</v>
      </c>
      <c r="G177" s="35">
        <v>0.03</v>
      </c>
      <c r="H177" s="7"/>
      <c r="I177" s="7">
        <v>6</v>
      </c>
      <c r="J177" s="16">
        <v>2.1</v>
      </c>
      <c r="K177" s="7">
        <v>49</v>
      </c>
      <c r="L177" s="7">
        <v>14</v>
      </c>
      <c r="M177" s="7">
        <v>2</v>
      </c>
      <c r="N177" s="7"/>
      <c r="O177" s="53"/>
    </row>
    <row r="178" spans="1:15" ht="15">
      <c r="A178" s="17" t="s">
        <v>37</v>
      </c>
      <c r="B178" s="46"/>
      <c r="C178" s="34">
        <f aca="true" t="shared" si="25" ref="C178:N178">SUM(C175:C177)</f>
        <v>5.699999999999999</v>
      </c>
      <c r="D178" s="8">
        <f t="shared" si="25"/>
        <v>6</v>
      </c>
      <c r="E178" s="14">
        <f t="shared" si="25"/>
        <v>32.9</v>
      </c>
      <c r="F178" s="8">
        <f t="shared" si="25"/>
        <v>232.2</v>
      </c>
      <c r="G178" s="34">
        <f t="shared" si="25"/>
        <v>0.07</v>
      </c>
      <c r="H178" s="8">
        <f t="shared" si="25"/>
        <v>0.68</v>
      </c>
      <c r="I178" s="8">
        <f t="shared" si="25"/>
        <v>23.25</v>
      </c>
      <c r="J178" s="14">
        <f t="shared" si="25"/>
        <v>2.27</v>
      </c>
      <c r="K178" s="34">
        <f t="shared" si="25"/>
        <v>192</v>
      </c>
      <c r="L178" s="8">
        <f t="shared" si="25"/>
        <v>144</v>
      </c>
      <c r="M178" s="8">
        <f t="shared" si="25"/>
        <v>36.3</v>
      </c>
      <c r="N178" s="14">
        <f t="shared" si="25"/>
        <v>1.1</v>
      </c>
      <c r="O178" s="52"/>
    </row>
    <row r="179" spans="1:15" ht="15.75">
      <c r="A179" s="11" t="s">
        <v>12</v>
      </c>
      <c r="B179" s="36"/>
      <c r="C179" s="33"/>
      <c r="D179" s="9"/>
      <c r="E179" s="12"/>
      <c r="F179" s="9"/>
      <c r="G179" s="33"/>
      <c r="H179" s="9"/>
      <c r="I179" s="9"/>
      <c r="J179" s="12"/>
      <c r="K179" s="33"/>
      <c r="L179" s="9"/>
      <c r="M179" s="9"/>
      <c r="N179" s="12"/>
      <c r="O179" s="52"/>
    </row>
    <row r="180" spans="1:15" ht="15">
      <c r="A180" s="13" t="s">
        <v>123</v>
      </c>
      <c r="B180" s="45" t="s">
        <v>39</v>
      </c>
      <c r="C180" s="34">
        <v>0.9</v>
      </c>
      <c r="D180" s="8">
        <v>10.2</v>
      </c>
      <c r="E180" s="14">
        <v>7.2</v>
      </c>
      <c r="F180" s="8">
        <v>105</v>
      </c>
      <c r="G180" s="34">
        <v>0.05</v>
      </c>
      <c r="H180" s="8">
        <v>15.2</v>
      </c>
      <c r="I180" s="8">
        <v>190</v>
      </c>
      <c r="J180" s="14">
        <v>0.6</v>
      </c>
      <c r="K180" s="34">
        <v>55.4</v>
      </c>
      <c r="L180" s="8">
        <v>98.4</v>
      </c>
      <c r="M180" s="8">
        <v>6</v>
      </c>
      <c r="N180" s="14">
        <v>0.1</v>
      </c>
      <c r="O180" s="64" t="s">
        <v>170</v>
      </c>
    </row>
    <row r="181" spans="1:15" ht="15">
      <c r="A181" s="15" t="s">
        <v>127</v>
      </c>
      <c r="B181" s="45" t="s">
        <v>112</v>
      </c>
      <c r="C181" s="34">
        <v>5.9</v>
      </c>
      <c r="D181" s="8">
        <v>7.8</v>
      </c>
      <c r="E181" s="14">
        <v>12</v>
      </c>
      <c r="F181" s="8">
        <v>161.7</v>
      </c>
      <c r="G181" s="34">
        <v>0.08</v>
      </c>
      <c r="H181" s="8">
        <v>6</v>
      </c>
      <c r="I181" s="8">
        <v>134</v>
      </c>
      <c r="J181" s="14">
        <v>1.1</v>
      </c>
      <c r="K181" s="34">
        <v>96.2</v>
      </c>
      <c r="L181" s="8">
        <v>94.2</v>
      </c>
      <c r="M181" s="8">
        <v>4.5</v>
      </c>
      <c r="N181" s="14">
        <v>0.1</v>
      </c>
      <c r="O181" s="64" t="s">
        <v>171</v>
      </c>
    </row>
    <row r="182" spans="1:15" ht="15">
      <c r="A182" s="15" t="s">
        <v>96</v>
      </c>
      <c r="B182" s="45" t="s">
        <v>43</v>
      </c>
      <c r="C182" s="34">
        <v>11.5</v>
      </c>
      <c r="D182" s="8">
        <v>16.2</v>
      </c>
      <c r="E182" s="14">
        <v>21.5</v>
      </c>
      <c r="F182" s="8">
        <v>365</v>
      </c>
      <c r="G182" s="34">
        <v>0.07</v>
      </c>
      <c r="H182" s="8">
        <v>1.4</v>
      </c>
      <c r="I182" s="8">
        <v>44</v>
      </c>
      <c r="J182" s="14">
        <v>0.05</v>
      </c>
      <c r="K182" s="8">
        <v>132</v>
      </c>
      <c r="L182" s="8">
        <v>55</v>
      </c>
      <c r="M182" s="8">
        <v>3.6</v>
      </c>
      <c r="N182" s="8">
        <v>0.1</v>
      </c>
      <c r="O182" s="64" t="s">
        <v>151</v>
      </c>
    </row>
    <row r="183" spans="1:15" ht="15">
      <c r="A183" s="15"/>
      <c r="B183" s="45"/>
      <c r="C183" s="34"/>
      <c r="D183" s="8"/>
      <c r="E183" s="14"/>
      <c r="F183" s="8"/>
      <c r="G183" s="34"/>
      <c r="H183" s="8"/>
      <c r="I183" s="8"/>
      <c r="J183" s="14"/>
      <c r="K183" s="34"/>
      <c r="L183" s="8"/>
      <c r="M183" s="8"/>
      <c r="N183" s="14"/>
      <c r="O183" s="64"/>
    </row>
    <row r="184" spans="1:15" ht="15">
      <c r="A184" s="15" t="s">
        <v>105</v>
      </c>
      <c r="B184" s="45">
        <v>200</v>
      </c>
      <c r="C184" s="34">
        <v>0.5</v>
      </c>
      <c r="D184" s="8">
        <v>0</v>
      </c>
      <c r="E184" s="14">
        <v>19.8</v>
      </c>
      <c r="F184" s="8">
        <v>81</v>
      </c>
      <c r="G184" s="34"/>
      <c r="H184" s="8"/>
      <c r="I184" s="8">
        <v>15</v>
      </c>
      <c r="J184" s="14">
        <v>0.05</v>
      </c>
      <c r="K184" s="8">
        <v>50</v>
      </c>
      <c r="L184" s="8">
        <v>4</v>
      </c>
      <c r="M184" s="8">
        <v>2</v>
      </c>
      <c r="N184" s="8">
        <v>0.1</v>
      </c>
      <c r="O184" s="64" t="s">
        <v>144</v>
      </c>
    </row>
    <row r="185" spans="1:15" ht="15">
      <c r="A185" s="15" t="s">
        <v>25</v>
      </c>
      <c r="B185" s="25" t="s">
        <v>84</v>
      </c>
      <c r="C185" s="8">
        <v>3</v>
      </c>
      <c r="D185" s="8">
        <v>0.82</v>
      </c>
      <c r="E185" s="8">
        <v>23.8</v>
      </c>
      <c r="F185" s="26">
        <v>94.4</v>
      </c>
      <c r="G185" s="8">
        <v>0.03</v>
      </c>
      <c r="H185" s="8">
        <v>0</v>
      </c>
      <c r="I185" s="8">
        <v>0</v>
      </c>
      <c r="J185" s="8">
        <v>0.4</v>
      </c>
      <c r="K185" s="34">
        <v>8</v>
      </c>
      <c r="L185" s="8">
        <v>30</v>
      </c>
      <c r="M185" s="8">
        <v>10</v>
      </c>
      <c r="N185" s="14">
        <v>0.5</v>
      </c>
      <c r="O185" s="64"/>
    </row>
    <row r="186" spans="1:15" ht="15">
      <c r="A186" s="15" t="s">
        <v>24</v>
      </c>
      <c r="B186" s="25" t="s">
        <v>68</v>
      </c>
      <c r="C186" s="7">
        <v>6.8</v>
      </c>
      <c r="D186" s="7">
        <v>1</v>
      </c>
      <c r="E186" s="7">
        <v>34</v>
      </c>
      <c r="F186" s="32">
        <v>181</v>
      </c>
      <c r="G186" s="7">
        <v>0.2</v>
      </c>
      <c r="H186" s="7">
        <v>0</v>
      </c>
      <c r="I186" s="7">
        <v>3</v>
      </c>
      <c r="J186" s="7">
        <v>2</v>
      </c>
      <c r="K186" s="35">
        <v>25</v>
      </c>
      <c r="L186" s="7">
        <v>120</v>
      </c>
      <c r="M186" s="7">
        <v>40</v>
      </c>
      <c r="N186" s="16">
        <v>3</v>
      </c>
      <c r="O186" s="65"/>
    </row>
    <row r="187" spans="1:15" ht="15">
      <c r="A187" s="17" t="s">
        <v>37</v>
      </c>
      <c r="B187" s="34"/>
      <c r="C187" s="34">
        <f aca="true" t="shared" si="26" ref="C187:N187">SUM(C180:C186)</f>
        <v>28.6</v>
      </c>
      <c r="D187" s="8">
        <f t="shared" si="26"/>
        <v>36.02</v>
      </c>
      <c r="E187" s="14">
        <f t="shared" si="26"/>
        <v>118.3</v>
      </c>
      <c r="F187" s="8">
        <f t="shared" si="26"/>
        <v>988.1</v>
      </c>
      <c r="G187" s="34">
        <f t="shared" si="26"/>
        <v>0.43000000000000005</v>
      </c>
      <c r="H187" s="8">
        <f t="shared" si="26"/>
        <v>22.599999999999998</v>
      </c>
      <c r="I187" s="8">
        <f t="shared" si="26"/>
        <v>386</v>
      </c>
      <c r="J187" s="14">
        <f t="shared" si="26"/>
        <v>4.2</v>
      </c>
      <c r="K187" s="34">
        <f t="shared" si="26"/>
        <v>366.6</v>
      </c>
      <c r="L187" s="8">
        <f t="shared" si="26"/>
        <v>401.6</v>
      </c>
      <c r="M187" s="8">
        <f t="shared" si="26"/>
        <v>66.1</v>
      </c>
      <c r="N187" s="14">
        <f t="shared" si="26"/>
        <v>3.9</v>
      </c>
      <c r="O187" s="64"/>
    </row>
    <row r="188" spans="1:15" ht="15.75">
      <c r="A188" s="11" t="s">
        <v>13</v>
      </c>
      <c r="B188" s="36"/>
      <c r="C188" s="33"/>
      <c r="D188" s="9"/>
      <c r="E188" s="12"/>
      <c r="F188" s="9"/>
      <c r="G188" s="33"/>
      <c r="H188" s="9"/>
      <c r="I188" s="9"/>
      <c r="J188" s="12"/>
      <c r="K188" s="33"/>
      <c r="L188" s="9"/>
      <c r="M188" s="9"/>
      <c r="N188" s="12"/>
      <c r="O188" s="64"/>
    </row>
    <row r="189" spans="1:15" ht="15">
      <c r="A189" s="15" t="s">
        <v>124</v>
      </c>
      <c r="B189" s="45" t="s">
        <v>48</v>
      </c>
      <c r="C189" s="34">
        <v>0.4</v>
      </c>
      <c r="D189" s="8">
        <v>0.2</v>
      </c>
      <c r="E189" s="14">
        <v>20.4</v>
      </c>
      <c r="F189" s="8">
        <v>120</v>
      </c>
      <c r="G189" s="34">
        <v>0.08</v>
      </c>
      <c r="H189" s="8">
        <v>24</v>
      </c>
      <c r="I189" s="8"/>
      <c r="J189" s="14"/>
      <c r="K189" s="34">
        <v>36</v>
      </c>
      <c r="L189" s="8">
        <v>26</v>
      </c>
      <c r="M189" s="8">
        <v>0.2</v>
      </c>
      <c r="N189" s="14">
        <v>0.6</v>
      </c>
      <c r="O189" s="64"/>
    </row>
    <row r="190" spans="1:15" ht="15">
      <c r="A190" s="15" t="s">
        <v>34</v>
      </c>
      <c r="B190" s="45">
        <v>70</v>
      </c>
      <c r="C190" s="34">
        <v>2</v>
      </c>
      <c r="D190" s="8">
        <v>4.6</v>
      </c>
      <c r="E190" s="14">
        <v>28.6</v>
      </c>
      <c r="F190" s="8">
        <v>180</v>
      </c>
      <c r="G190" s="34">
        <v>0.05</v>
      </c>
      <c r="H190" s="8"/>
      <c r="I190" s="8">
        <v>9.2</v>
      </c>
      <c r="J190" s="14">
        <v>0.09</v>
      </c>
      <c r="K190" s="8">
        <v>94</v>
      </c>
      <c r="L190" s="8">
        <v>10.5</v>
      </c>
      <c r="M190" s="8">
        <v>4.2</v>
      </c>
      <c r="N190" s="8">
        <v>0.2</v>
      </c>
      <c r="O190" s="64" t="s">
        <v>146</v>
      </c>
    </row>
    <row r="191" spans="1:15" ht="1.5" customHeight="1">
      <c r="A191" s="15"/>
      <c r="B191" s="45"/>
      <c r="C191" s="35"/>
      <c r="D191" s="7"/>
      <c r="E191" s="16"/>
      <c r="F191" s="7"/>
      <c r="G191" s="35"/>
      <c r="H191" s="7"/>
      <c r="I191" s="7"/>
      <c r="J191" s="16"/>
      <c r="K191" s="35"/>
      <c r="L191" s="7"/>
      <c r="M191" s="7"/>
      <c r="N191" s="16"/>
      <c r="O191" s="65"/>
    </row>
    <row r="192" spans="1:15" ht="15">
      <c r="A192" s="17" t="s">
        <v>37</v>
      </c>
      <c r="B192" s="46"/>
      <c r="C192" s="34">
        <f aca="true" t="shared" si="27" ref="C192:N192">SUM(C189:C191)</f>
        <v>2.4</v>
      </c>
      <c r="D192" s="8">
        <f t="shared" si="27"/>
        <v>4.8</v>
      </c>
      <c r="E192" s="14">
        <f t="shared" si="27"/>
        <v>49</v>
      </c>
      <c r="F192" s="8">
        <f t="shared" si="27"/>
        <v>300</v>
      </c>
      <c r="G192" s="34">
        <f t="shared" si="27"/>
        <v>0.13</v>
      </c>
      <c r="H192" s="8">
        <f t="shared" si="27"/>
        <v>24</v>
      </c>
      <c r="I192" s="8">
        <f t="shared" si="27"/>
        <v>9.2</v>
      </c>
      <c r="J192" s="14">
        <f t="shared" si="27"/>
        <v>0.09</v>
      </c>
      <c r="K192" s="34">
        <f t="shared" si="27"/>
        <v>130</v>
      </c>
      <c r="L192" s="8">
        <f t="shared" si="27"/>
        <v>36.5</v>
      </c>
      <c r="M192" s="8">
        <f t="shared" si="27"/>
        <v>4.4</v>
      </c>
      <c r="N192" s="14">
        <f t="shared" si="27"/>
        <v>0.8</v>
      </c>
      <c r="O192" s="64"/>
    </row>
    <row r="193" spans="1:15" ht="15.75">
      <c r="A193" s="11" t="s">
        <v>14</v>
      </c>
      <c r="B193" s="36"/>
      <c r="C193" s="33"/>
      <c r="D193" s="9"/>
      <c r="E193" s="12"/>
      <c r="F193" s="9"/>
      <c r="G193" s="33"/>
      <c r="H193" s="9"/>
      <c r="I193" s="9"/>
      <c r="J193" s="12"/>
      <c r="K193" s="33"/>
      <c r="L193" s="9"/>
      <c r="M193" s="9"/>
      <c r="N193" s="12"/>
      <c r="O193" s="64"/>
    </row>
    <row r="194" spans="1:15" ht="15">
      <c r="A194" s="13" t="s">
        <v>134</v>
      </c>
      <c r="B194" s="45" t="s">
        <v>111</v>
      </c>
      <c r="C194" s="34">
        <v>0.48</v>
      </c>
      <c r="D194" s="8">
        <v>0.06</v>
      </c>
      <c r="E194" s="14"/>
      <c r="F194" s="8">
        <v>7.8</v>
      </c>
      <c r="G194" s="34"/>
      <c r="H194" s="8"/>
      <c r="I194" s="8"/>
      <c r="J194" s="14">
        <v>0.04</v>
      </c>
      <c r="K194" s="8"/>
      <c r="L194" s="8">
        <v>1.8</v>
      </c>
      <c r="M194" s="8"/>
      <c r="N194" s="8"/>
      <c r="O194" s="64"/>
    </row>
    <row r="195" spans="1:15" ht="15">
      <c r="A195" s="15" t="s">
        <v>69</v>
      </c>
      <c r="B195" s="45" t="s">
        <v>39</v>
      </c>
      <c r="C195" s="34">
        <v>6.2</v>
      </c>
      <c r="D195" s="8">
        <v>2.8</v>
      </c>
      <c r="E195" s="14">
        <v>8.6</v>
      </c>
      <c r="F195" s="8">
        <v>115</v>
      </c>
      <c r="G195" s="34">
        <v>0.08</v>
      </c>
      <c r="H195" s="8">
        <v>0.16</v>
      </c>
      <c r="I195" s="8">
        <v>22</v>
      </c>
      <c r="J195" s="14">
        <v>0.4</v>
      </c>
      <c r="K195" s="34">
        <v>36</v>
      </c>
      <c r="L195" s="8">
        <v>30</v>
      </c>
      <c r="M195" s="8">
        <v>15</v>
      </c>
      <c r="N195" s="14">
        <v>0.1</v>
      </c>
      <c r="O195" s="64" t="s">
        <v>163</v>
      </c>
    </row>
    <row r="196" spans="1:15" ht="15">
      <c r="A196" s="15" t="s">
        <v>58</v>
      </c>
      <c r="B196" s="45" t="s">
        <v>44</v>
      </c>
      <c r="C196" s="34">
        <v>4.3</v>
      </c>
      <c r="D196" s="8">
        <v>5.5</v>
      </c>
      <c r="E196" s="14">
        <v>23.2</v>
      </c>
      <c r="F196" s="8">
        <v>202</v>
      </c>
      <c r="G196" s="34">
        <v>0.05</v>
      </c>
      <c r="H196" s="8">
        <v>0.02</v>
      </c>
      <c r="I196" s="8">
        <v>26.6</v>
      </c>
      <c r="J196" s="14">
        <v>0.4</v>
      </c>
      <c r="K196" s="34">
        <v>11</v>
      </c>
      <c r="L196" s="8">
        <v>22</v>
      </c>
      <c r="M196" s="8">
        <v>5</v>
      </c>
      <c r="N196" s="14"/>
      <c r="O196" s="64" t="s">
        <v>161</v>
      </c>
    </row>
    <row r="197" spans="1:15" ht="15">
      <c r="A197" s="15" t="s">
        <v>102</v>
      </c>
      <c r="B197" s="45" t="s">
        <v>48</v>
      </c>
      <c r="C197" s="34">
        <v>0.2</v>
      </c>
      <c r="D197" s="8"/>
      <c r="E197" s="14">
        <v>6.5</v>
      </c>
      <c r="F197" s="8">
        <v>26.8</v>
      </c>
      <c r="G197" s="34"/>
      <c r="H197" s="8">
        <v>0.04</v>
      </c>
      <c r="I197" s="8">
        <v>0.3</v>
      </c>
      <c r="J197" s="14"/>
      <c r="K197" s="8">
        <v>4.5</v>
      </c>
      <c r="L197" s="8">
        <v>7.2</v>
      </c>
      <c r="M197" s="8">
        <v>3.8</v>
      </c>
      <c r="N197" s="8">
        <v>0.7</v>
      </c>
      <c r="O197" s="64" t="str">
        <f>O149</f>
        <v>54-2ги</v>
      </c>
    </row>
    <row r="198" spans="1:15" ht="15">
      <c r="A198" s="15" t="s">
        <v>25</v>
      </c>
      <c r="B198" s="25" t="s">
        <v>84</v>
      </c>
      <c r="C198" s="8">
        <v>3</v>
      </c>
      <c r="D198" s="8">
        <v>0.82</v>
      </c>
      <c r="E198" s="8">
        <v>23.8</v>
      </c>
      <c r="F198" s="26">
        <v>94.4</v>
      </c>
      <c r="G198" s="8">
        <v>0.03</v>
      </c>
      <c r="H198" s="8">
        <v>0</v>
      </c>
      <c r="I198" s="8">
        <v>0</v>
      </c>
      <c r="J198" s="8">
        <v>0.4</v>
      </c>
      <c r="K198" s="34">
        <v>8</v>
      </c>
      <c r="L198" s="8">
        <v>30</v>
      </c>
      <c r="M198" s="8">
        <v>10</v>
      </c>
      <c r="N198" s="14">
        <v>0.5</v>
      </c>
      <c r="O198" s="64"/>
    </row>
    <row r="199" spans="1:15" ht="15">
      <c r="A199" s="15" t="s">
        <v>24</v>
      </c>
      <c r="B199" s="45" t="s">
        <v>84</v>
      </c>
      <c r="C199" s="35">
        <v>3.4</v>
      </c>
      <c r="D199" s="7">
        <v>0.5</v>
      </c>
      <c r="E199" s="16">
        <v>17.1</v>
      </c>
      <c r="F199" s="7">
        <v>90.4</v>
      </c>
      <c r="G199" s="35">
        <v>0.1</v>
      </c>
      <c r="H199" s="7">
        <v>0</v>
      </c>
      <c r="I199" s="7">
        <v>1.5</v>
      </c>
      <c r="J199" s="16">
        <v>1</v>
      </c>
      <c r="K199" s="35">
        <v>12.5</v>
      </c>
      <c r="L199" s="7">
        <v>60</v>
      </c>
      <c r="M199" s="7">
        <v>20</v>
      </c>
      <c r="N199" s="16">
        <v>1.5</v>
      </c>
      <c r="O199" s="65"/>
    </row>
    <row r="200" spans="1:15" ht="15">
      <c r="A200" s="17" t="s">
        <v>37</v>
      </c>
      <c r="B200" s="34"/>
      <c r="C200" s="34">
        <f aca="true" t="shared" si="28" ref="C200:N200">SUM(C194:C199)</f>
        <v>17.58</v>
      </c>
      <c r="D200" s="8">
        <f t="shared" si="28"/>
        <v>9.68</v>
      </c>
      <c r="E200" s="14">
        <f t="shared" si="28"/>
        <v>79.19999999999999</v>
      </c>
      <c r="F200" s="8">
        <f t="shared" si="28"/>
        <v>536.4</v>
      </c>
      <c r="G200" s="34">
        <f t="shared" si="28"/>
        <v>0.26</v>
      </c>
      <c r="H200" s="8">
        <f t="shared" si="28"/>
        <v>0.22</v>
      </c>
      <c r="I200" s="8">
        <f t="shared" si="28"/>
        <v>50.4</v>
      </c>
      <c r="J200" s="14">
        <f t="shared" si="28"/>
        <v>2.24</v>
      </c>
      <c r="K200" s="34">
        <f t="shared" si="28"/>
        <v>72</v>
      </c>
      <c r="L200" s="8">
        <f t="shared" si="28"/>
        <v>151</v>
      </c>
      <c r="M200" s="8">
        <f t="shared" si="28"/>
        <v>53.8</v>
      </c>
      <c r="N200" s="14">
        <f t="shared" si="28"/>
        <v>2.8</v>
      </c>
      <c r="O200" s="64"/>
    </row>
    <row r="201" spans="1:15" ht="0.75" customHeight="1">
      <c r="A201" s="19"/>
      <c r="B201" s="19"/>
      <c r="C201" s="19"/>
      <c r="D201" s="20"/>
      <c r="E201" s="21"/>
      <c r="F201" s="20"/>
      <c r="G201" s="19"/>
      <c r="H201" s="20"/>
      <c r="I201" s="20"/>
      <c r="J201" s="21"/>
      <c r="K201" s="19"/>
      <c r="L201" s="20"/>
      <c r="M201" s="20"/>
      <c r="N201" s="21"/>
      <c r="O201" s="52"/>
    </row>
    <row r="202" spans="1:15" ht="16.5" thickBot="1">
      <c r="A202" s="22" t="s">
        <v>47</v>
      </c>
      <c r="B202" s="47"/>
      <c r="C202" s="43">
        <f aca="true" t="shared" si="29" ref="C202:N202">C173+C178+C187+C192+C200</f>
        <v>72.88</v>
      </c>
      <c r="D202" s="41">
        <f t="shared" si="29"/>
        <v>75.52000000000001</v>
      </c>
      <c r="E202" s="44">
        <f t="shared" si="29"/>
        <v>356.09999999999997</v>
      </c>
      <c r="F202" s="41">
        <f t="shared" si="29"/>
        <v>2576.1</v>
      </c>
      <c r="G202" s="43">
        <f t="shared" si="29"/>
        <v>1.07</v>
      </c>
      <c r="H202" s="41">
        <f t="shared" si="29"/>
        <v>48.629999999999995</v>
      </c>
      <c r="I202" s="41">
        <f t="shared" si="29"/>
        <v>602.6800000000001</v>
      </c>
      <c r="J202" s="44">
        <f t="shared" si="29"/>
        <v>11.799999999999999</v>
      </c>
      <c r="K202" s="43">
        <f t="shared" si="29"/>
        <v>1038.6</v>
      </c>
      <c r="L202" s="41">
        <f t="shared" si="29"/>
        <v>1051.1</v>
      </c>
      <c r="M202" s="41">
        <f t="shared" si="29"/>
        <v>227.3</v>
      </c>
      <c r="N202" s="44">
        <f t="shared" si="29"/>
        <v>11.61</v>
      </c>
      <c r="O202" s="54"/>
    </row>
    <row r="203" ht="7.5" customHeight="1"/>
    <row r="204" ht="12.75" customHeight="1" hidden="1"/>
    <row r="205" spans="1:14" ht="18.75" customHeight="1" hidden="1">
      <c r="A205" s="2" t="s">
        <v>70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5" ht="15" customHeight="1" hidden="1">
      <c r="A206" s="72" t="s">
        <v>0</v>
      </c>
      <c r="B206" s="74" t="s">
        <v>1</v>
      </c>
      <c r="C206" s="76" t="s">
        <v>2</v>
      </c>
      <c r="D206" s="76"/>
      <c r="E206" s="76"/>
      <c r="F206" s="74" t="s">
        <v>6</v>
      </c>
      <c r="G206" s="77" t="s">
        <v>8</v>
      </c>
      <c r="H206" s="78"/>
      <c r="I206" s="78"/>
      <c r="J206" s="79"/>
      <c r="K206" s="80" t="s">
        <v>9</v>
      </c>
      <c r="L206" s="78"/>
      <c r="M206" s="78"/>
      <c r="N206" s="81"/>
      <c r="O206" s="51" t="s">
        <v>98</v>
      </c>
    </row>
    <row r="207" spans="1:15" ht="23.25" customHeight="1" hidden="1" thickBot="1">
      <c r="A207" s="73"/>
      <c r="B207" s="75"/>
      <c r="C207" s="23" t="s">
        <v>3</v>
      </c>
      <c r="D207" s="4" t="s">
        <v>4</v>
      </c>
      <c r="E207" s="31" t="s">
        <v>5</v>
      </c>
      <c r="F207" s="75"/>
      <c r="G207" s="23" t="s">
        <v>7</v>
      </c>
      <c r="H207" s="4" t="s">
        <v>16</v>
      </c>
      <c r="I207" s="4" t="s">
        <v>17</v>
      </c>
      <c r="J207" s="31" t="s">
        <v>18</v>
      </c>
      <c r="K207" s="3" t="s">
        <v>19</v>
      </c>
      <c r="L207" s="4" t="s">
        <v>20</v>
      </c>
      <c r="M207" s="4" t="s">
        <v>21</v>
      </c>
      <c r="N207" s="5" t="s">
        <v>22</v>
      </c>
      <c r="O207" s="30" t="s">
        <v>99</v>
      </c>
    </row>
    <row r="208" spans="1:15" ht="15.75" hidden="1">
      <c r="A208" s="11" t="s">
        <v>11</v>
      </c>
      <c r="B208" s="33"/>
      <c r="C208" s="38"/>
      <c r="D208" s="39"/>
      <c r="E208" s="40"/>
      <c r="F208" s="39"/>
      <c r="G208" s="38"/>
      <c r="H208" s="39"/>
      <c r="I208" s="39"/>
      <c r="J208" s="40"/>
      <c r="K208" s="38"/>
      <c r="L208" s="39"/>
      <c r="M208" s="39"/>
      <c r="N208" s="40"/>
      <c r="O208" s="52"/>
    </row>
    <row r="209" spans="1:15" ht="15" hidden="1">
      <c r="A209" s="13" t="s">
        <v>78</v>
      </c>
      <c r="B209" s="45" t="s">
        <v>86</v>
      </c>
      <c r="C209" s="34"/>
      <c r="D209" s="8"/>
      <c r="E209" s="14"/>
      <c r="F209" s="8"/>
      <c r="G209" s="34"/>
      <c r="H209" s="8"/>
      <c r="I209" s="8"/>
      <c r="J209" s="14"/>
      <c r="K209" s="34"/>
      <c r="L209" s="8"/>
      <c r="M209" s="8"/>
      <c r="N209" s="14"/>
      <c r="O209" s="52"/>
    </row>
    <row r="210" spans="1:15" ht="15" hidden="1">
      <c r="A210" s="15" t="s">
        <v>50</v>
      </c>
      <c r="B210" s="45" t="s">
        <v>48</v>
      </c>
      <c r="C210" s="34"/>
      <c r="D210" s="8"/>
      <c r="E210" s="14"/>
      <c r="F210" s="8"/>
      <c r="G210" s="34"/>
      <c r="H210" s="8"/>
      <c r="I210" s="8"/>
      <c r="J210" s="14"/>
      <c r="K210" s="34"/>
      <c r="L210" s="8"/>
      <c r="M210" s="8"/>
      <c r="N210" s="14"/>
      <c r="O210" s="52"/>
    </row>
    <row r="211" spans="1:15" ht="15" hidden="1">
      <c r="A211" s="15" t="s">
        <v>62</v>
      </c>
      <c r="B211" s="45" t="s">
        <v>93</v>
      </c>
      <c r="C211" s="34"/>
      <c r="D211" s="8"/>
      <c r="E211" s="14"/>
      <c r="F211" s="8"/>
      <c r="G211" s="34"/>
      <c r="H211" s="8"/>
      <c r="I211" s="8"/>
      <c r="J211" s="14"/>
      <c r="K211" s="34"/>
      <c r="L211" s="8"/>
      <c r="M211" s="8"/>
      <c r="N211" s="14"/>
      <c r="O211" s="52"/>
    </row>
    <row r="212" spans="1:15" ht="15" hidden="1">
      <c r="A212" s="15" t="s">
        <v>61</v>
      </c>
      <c r="B212" s="45" t="s">
        <v>84</v>
      </c>
      <c r="C212" s="35"/>
      <c r="D212" s="7"/>
      <c r="E212" s="16"/>
      <c r="F212" s="7"/>
      <c r="G212" s="35"/>
      <c r="H212" s="7"/>
      <c r="I212" s="7"/>
      <c r="J212" s="16"/>
      <c r="K212" s="35"/>
      <c r="L212" s="7"/>
      <c r="M212" s="7"/>
      <c r="N212" s="16"/>
      <c r="O212" s="53"/>
    </row>
    <row r="213" spans="1:15" ht="15" hidden="1">
      <c r="A213" s="17" t="s">
        <v>37</v>
      </c>
      <c r="B213" s="34"/>
      <c r="C213" s="34">
        <f aca="true" t="shared" si="30" ref="C213:N213">SUM(C209:C212)</f>
        <v>0</v>
      </c>
      <c r="D213" s="8">
        <f t="shared" si="30"/>
        <v>0</v>
      </c>
      <c r="E213" s="14">
        <f t="shared" si="30"/>
        <v>0</v>
      </c>
      <c r="F213" s="8">
        <f t="shared" si="30"/>
        <v>0</v>
      </c>
      <c r="G213" s="34">
        <f t="shared" si="30"/>
        <v>0</v>
      </c>
      <c r="H213" s="8">
        <f t="shared" si="30"/>
        <v>0</v>
      </c>
      <c r="I213" s="8">
        <f t="shared" si="30"/>
        <v>0</v>
      </c>
      <c r="J213" s="14">
        <f t="shared" si="30"/>
        <v>0</v>
      </c>
      <c r="K213" s="34">
        <f t="shared" si="30"/>
        <v>0</v>
      </c>
      <c r="L213" s="8">
        <f t="shared" si="30"/>
        <v>0</v>
      </c>
      <c r="M213" s="8">
        <f t="shared" si="30"/>
        <v>0</v>
      </c>
      <c r="N213" s="14">
        <f t="shared" si="30"/>
        <v>0</v>
      </c>
      <c r="O213" s="53"/>
    </row>
    <row r="214" spans="1:15" ht="15.75" hidden="1">
      <c r="A214" s="11" t="s">
        <v>15</v>
      </c>
      <c r="B214" s="36"/>
      <c r="C214" s="36"/>
      <c r="D214" s="10"/>
      <c r="E214" s="18"/>
      <c r="F214" s="10"/>
      <c r="G214" s="36"/>
      <c r="H214" s="10"/>
      <c r="I214" s="10"/>
      <c r="J214" s="18"/>
      <c r="K214" s="36"/>
      <c r="L214" s="10"/>
      <c r="M214" s="10"/>
      <c r="N214" s="18"/>
      <c r="O214" s="52"/>
    </row>
    <row r="215" spans="1:15" ht="3.75" customHeight="1" hidden="1">
      <c r="A215" s="13"/>
      <c r="B215" s="45"/>
      <c r="C215" s="34"/>
      <c r="D215" s="8"/>
      <c r="E215" s="14"/>
      <c r="F215" s="8"/>
      <c r="G215" s="34"/>
      <c r="H215" s="8"/>
      <c r="I215" s="8"/>
      <c r="J215" s="14"/>
      <c r="K215" s="34"/>
      <c r="L215" s="8"/>
      <c r="M215" s="8"/>
      <c r="N215" s="14"/>
      <c r="O215" s="52"/>
    </row>
    <row r="216" spans="1:15" ht="15" hidden="1">
      <c r="A216" s="13" t="s">
        <v>23</v>
      </c>
      <c r="B216" s="45">
        <v>200</v>
      </c>
      <c r="C216" s="34"/>
      <c r="D216" s="8"/>
      <c r="E216" s="14"/>
      <c r="F216" s="8"/>
      <c r="G216" s="34"/>
      <c r="H216" s="8"/>
      <c r="I216" s="8"/>
      <c r="J216" s="14"/>
      <c r="K216" s="34"/>
      <c r="L216" s="8"/>
      <c r="M216" s="8"/>
      <c r="N216" s="14"/>
      <c r="O216" s="52"/>
    </row>
    <row r="217" spans="1:15" ht="15" hidden="1">
      <c r="A217" s="15" t="s">
        <v>33</v>
      </c>
      <c r="B217" s="45" t="s">
        <v>85</v>
      </c>
      <c r="C217" s="34"/>
      <c r="D217" s="8"/>
      <c r="E217" s="14"/>
      <c r="F217" s="8"/>
      <c r="G217" s="34"/>
      <c r="H217" s="8"/>
      <c r="I217" s="8"/>
      <c r="J217" s="14"/>
      <c r="K217" s="34"/>
      <c r="L217" s="8"/>
      <c r="M217" s="8"/>
      <c r="N217" s="14"/>
      <c r="O217" s="52"/>
    </row>
    <row r="218" spans="1:15" ht="15" hidden="1">
      <c r="A218" s="17" t="s">
        <v>37</v>
      </c>
      <c r="B218" s="46"/>
      <c r="C218" s="34"/>
      <c r="D218" s="8"/>
      <c r="E218" s="14"/>
      <c r="F218" s="8"/>
      <c r="G218" s="34"/>
      <c r="H218" s="8"/>
      <c r="I218" s="8"/>
      <c r="J218" s="14"/>
      <c r="K218" s="34"/>
      <c r="L218" s="8"/>
      <c r="M218" s="8"/>
      <c r="N218" s="14"/>
      <c r="O218" s="52"/>
    </row>
    <row r="219" spans="1:15" ht="15.75" hidden="1">
      <c r="A219" s="11" t="s">
        <v>12</v>
      </c>
      <c r="B219" s="36"/>
      <c r="C219" s="33"/>
      <c r="D219" s="9"/>
      <c r="E219" s="12"/>
      <c r="F219" s="9"/>
      <c r="G219" s="33"/>
      <c r="H219" s="9"/>
      <c r="I219" s="9"/>
      <c r="J219" s="12"/>
      <c r="K219" s="33"/>
      <c r="L219" s="9"/>
      <c r="M219" s="9"/>
      <c r="N219" s="12"/>
      <c r="O219" s="52"/>
    </row>
    <row r="220" spans="1:15" ht="8.25" customHeight="1" hidden="1">
      <c r="A220" s="13"/>
      <c r="B220" s="25"/>
      <c r="C220" s="8"/>
      <c r="D220" s="8"/>
      <c r="E220" s="8"/>
      <c r="F220" s="26"/>
      <c r="G220" s="8"/>
      <c r="H220" s="8"/>
      <c r="I220" s="8"/>
      <c r="J220" s="8"/>
      <c r="K220" s="34"/>
      <c r="L220" s="8"/>
      <c r="M220" s="8"/>
      <c r="N220" s="14"/>
      <c r="O220" s="52"/>
    </row>
    <row r="221" spans="1:15" ht="15" hidden="1">
      <c r="A221" s="15"/>
      <c r="B221" s="45"/>
      <c r="C221" s="34"/>
      <c r="D221" s="8"/>
      <c r="E221" s="14"/>
      <c r="F221" s="8"/>
      <c r="G221" s="34"/>
      <c r="H221" s="8"/>
      <c r="I221" s="8"/>
      <c r="J221" s="14"/>
      <c r="K221" s="34"/>
      <c r="L221" s="8"/>
      <c r="M221" s="8"/>
      <c r="N221" s="14"/>
      <c r="O221" s="52"/>
    </row>
    <row r="222" spans="1:15" ht="15" hidden="1">
      <c r="A222" s="15"/>
      <c r="B222" s="45"/>
      <c r="C222" s="34"/>
      <c r="D222" s="8"/>
      <c r="E222" s="14"/>
      <c r="F222" s="8"/>
      <c r="G222" s="34"/>
      <c r="H222" s="8"/>
      <c r="I222" s="8"/>
      <c r="J222" s="14"/>
      <c r="K222" s="34"/>
      <c r="L222" s="8"/>
      <c r="M222" s="8"/>
      <c r="N222" s="14"/>
      <c r="O222" s="52"/>
    </row>
    <row r="223" spans="1:15" ht="15" hidden="1">
      <c r="A223" s="15"/>
      <c r="B223" s="25"/>
      <c r="C223" s="8"/>
      <c r="D223" s="8"/>
      <c r="E223" s="8"/>
      <c r="F223" s="26"/>
      <c r="G223" s="8"/>
      <c r="H223" s="8"/>
      <c r="I223" s="8"/>
      <c r="J223" s="8"/>
      <c r="K223" s="34"/>
      <c r="L223" s="8"/>
      <c r="M223" s="8"/>
      <c r="N223" s="14"/>
      <c r="O223" s="52"/>
    </row>
    <row r="224" spans="1:15" ht="15" hidden="1">
      <c r="A224" s="15"/>
      <c r="B224" s="45"/>
      <c r="C224" s="34"/>
      <c r="D224" s="8"/>
      <c r="E224" s="14"/>
      <c r="F224" s="8"/>
      <c r="G224" s="34"/>
      <c r="H224" s="8"/>
      <c r="I224" s="8"/>
      <c r="J224" s="14"/>
      <c r="K224" s="34"/>
      <c r="L224" s="8"/>
      <c r="M224" s="8"/>
      <c r="N224" s="14"/>
      <c r="O224" s="52"/>
    </row>
    <row r="225" spans="1:15" ht="15" hidden="1">
      <c r="A225" s="15"/>
      <c r="B225" s="45"/>
      <c r="C225" s="34"/>
      <c r="D225" s="8"/>
      <c r="E225" s="14"/>
      <c r="F225" s="8"/>
      <c r="G225" s="34"/>
      <c r="H225" s="8"/>
      <c r="I225" s="8"/>
      <c r="J225" s="14"/>
      <c r="K225" s="34"/>
      <c r="L225" s="8"/>
      <c r="M225" s="8"/>
      <c r="N225" s="14"/>
      <c r="O225" s="52"/>
    </row>
    <row r="226" spans="1:15" ht="15" hidden="1">
      <c r="A226" s="15"/>
      <c r="B226" s="45"/>
      <c r="C226" s="35"/>
      <c r="D226" s="7"/>
      <c r="E226" s="16"/>
      <c r="F226" s="7"/>
      <c r="G226" s="35"/>
      <c r="H226" s="7"/>
      <c r="I226" s="7"/>
      <c r="J226" s="16"/>
      <c r="K226" s="35"/>
      <c r="L226" s="7"/>
      <c r="M226" s="7"/>
      <c r="N226" s="16"/>
      <c r="O226" s="52"/>
    </row>
    <row r="227" spans="1:15" ht="15" hidden="1">
      <c r="A227" s="17" t="s">
        <v>37</v>
      </c>
      <c r="B227" s="34"/>
      <c r="C227" s="34">
        <f aca="true" t="shared" si="31" ref="C227:N227">SUM(C220:C226)</f>
        <v>0</v>
      </c>
      <c r="D227" s="8">
        <f t="shared" si="31"/>
        <v>0</v>
      </c>
      <c r="E227" s="14">
        <f t="shared" si="31"/>
        <v>0</v>
      </c>
      <c r="F227" s="8">
        <f t="shared" si="31"/>
        <v>0</v>
      </c>
      <c r="G227" s="34">
        <f t="shared" si="31"/>
        <v>0</v>
      </c>
      <c r="H227" s="8">
        <f t="shared" si="31"/>
        <v>0</v>
      </c>
      <c r="I227" s="8">
        <f t="shared" si="31"/>
        <v>0</v>
      </c>
      <c r="J227" s="14">
        <f t="shared" si="31"/>
        <v>0</v>
      </c>
      <c r="K227" s="34">
        <f t="shared" si="31"/>
        <v>0</v>
      </c>
      <c r="L227" s="8">
        <f t="shared" si="31"/>
        <v>0</v>
      </c>
      <c r="M227" s="8">
        <f t="shared" si="31"/>
        <v>0</v>
      </c>
      <c r="N227" s="14">
        <f t="shared" si="31"/>
        <v>0</v>
      </c>
      <c r="O227" s="52"/>
    </row>
    <row r="228" spans="1:15" ht="15.75" hidden="1">
      <c r="A228" s="11" t="s">
        <v>13</v>
      </c>
      <c r="B228" s="36"/>
      <c r="C228" s="33"/>
      <c r="D228" s="9"/>
      <c r="E228" s="12"/>
      <c r="F228" s="9"/>
      <c r="G228" s="33"/>
      <c r="H228" s="9"/>
      <c r="I228" s="9"/>
      <c r="J228" s="12"/>
      <c r="K228" s="33"/>
      <c r="L228" s="9"/>
      <c r="M228" s="9"/>
      <c r="N228" s="12"/>
      <c r="O228" s="52"/>
    </row>
    <row r="229" spans="1:15" ht="6" customHeight="1" hidden="1">
      <c r="A229" s="13"/>
      <c r="B229" s="45"/>
      <c r="C229" s="34"/>
      <c r="D229" s="8"/>
      <c r="E229" s="14"/>
      <c r="F229" s="8"/>
      <c r="G229" s="34"/>
      <c r="H229" s="8"/>
      <c r="I229" s="8"/>
      <c r="J229" s="14"/>
      <c r="K229" s="34"/>
      <c r="L229" s="8"/>
      <c r="M229" s="8"/>
      <c r="N229" s="14"/>
      <c r="O229" s="52"/>
    </row>
    <row r="230" spans="1:15" ht="15" hidden="1">
      <c r="A230" s="15"/>
      <c r="B230" s="45"/>
      <c r="C230" s="34"/>
      <c r="D230" s="8"/>
      <c r="E230" s="14"/>
      <c r="F230" s="8"/>
      <c r="G230" s="34"/>
      <c r="H230" s="8"/>
      <c r="I230" s="8"/>
      <c r="J230" s="14"/>
      <c r="K230" s="34"/>
      <c r="L230" s="8"/>
      <c r="M230" s="8"/>
      <c r="N230" s="14"/>
      <c r="O230" s="52"/>
    </row>
    <row r="231" spans="1:15" ht="15" hidden="1">
      <c r="A231" s="15"/>
      <c r="B231" s="45"/>
      <c r="C231" s="35"/>
      <c r="D231" s="7"/>
      <c r="E231" s="16"/>
      <c r="F231" s="7"/>
      <c r="G231" s="35"/>
      <c r="H231" s="7"/>
      <c r="I231" s="7"/>
      <c r="J231" s="16"/>
      <c r="K231" s="35"/>
      <c r="L231" s="7"/>
      <c r="M231" s="7"/>
      <c r="N231" s="16"/>
      <c r="O231" s="52"/>
    </row>
    <row r="232" spans="1:15" ht="15" hidden="1">
      <c r="A232" s="17" t="s">
        <v>37</v>
      </c>
      <c r="B232" s="46"/>
      <c r="C232" s="34">
        <f aca="true" t="shared" si="32" ref="C232:N232">SUM(C229:C231)</f>
        <v>0</v>
      </c>
      <c r="D232" s="8">
        <f t="shared" si="32"/>
        <v>0</v>
      </c>
      <c r="E232" s="14">
        <f t="shared" si="32"/>
        <v>0</v>
      </c>
      <c r="F232" s="8">
        <f t="shared" si="32"/>
        <v>0</v>
      </c>
      <c r="G232" s="34">
        <f t="shared" si="32"/>
        <v>0</v>
      </c>
      <c r="H232" s="8">
        <f t="shared" si="32"/>
        <v>0</v>
      </c>
      <c r="I232" s="8">
        <f t="shared" si="32"/>
        <v>0</v>
      </c>
      <c r="J232" s="14">
        <f t="shared" si="32"/>
        <v>0</v>
      </c>
      <c r="K232" s="34">
        <f t="shared" si="32"/>
        <v>0</v>
      </c>
      <c r="L232" s="8">
        <f t="shared" si="32"/>
        <v>0</v>
      </c>
      <c r="M232" s="8">
        <f t="shared" si="32"/>
        <v>0</v>
      </c>
      <c r="N232" s="14">
        <f t="shared" si="32"/>
        <v>0</v>
      </c>
      <c r="O232" s="52"/>
    </row>
    <row r="233" spans="1:15" ht="15.75" hidden="1">
      <c r="A233" s="11" t="s">
        <v>14</v>
      </c>
      <c r="B233" s="36"/>
      <c r="C233" s="33"/>
      <c r="D233" s="9"/>
      <c r="E233" s="12"/>
      <c r="F233" s="9"/>
      <c r="G233" s="33"/>
      <c r="H233" s="9"/>
      <c r="I233" s="9"/>
      <c r="J233" s="12"/>
      <c r="K233" s="33"/>
      <c r="L233" s="9"/>
      <c r="M233" s="9"/>
      <c r="N233" s="12"/>
      <c r="O233" s="52"/>
    </row>
    <row r="234" spans="1:15" ht="5.25" customHeight="1" hidden="1">
      <c r="A234" s="13"/>
      <c r="B234" s="45"/>
      <c r="C234" s="34"/>
      <c r="D234" s="8"/>
      <c r="E234" s="14"/>
      <c r="F234" s="8"/>
      <c r="G234" s="34"/>
      <c r="H234" s="8"/>
      <c r="I234" s="8"/>
      <c r="J234" s="14"/>
      <c r="K234" s="34"/>
      <c r="L234" s="8"/>
      <c r="M234" s="8"/>
      <c r="N234" s="14"/>
      <c r="O234" s="52"/>
    </row>
    <row r="235" spans="1:15" ht="15" hidden="1">
      <c r="A235" s="15"/>
      <c r="B235" s="45"/>
      <c r="C235" s="34"/>
      <c r="D235" s="8"/>
      <c r="E235" s="14"/>
      <c r="F235" s="8"/>
      <c r="G235" s="34"/>
      <c r="H235" s="8"/>
      <c r="I235" s="8"/>
      <c r="J235" s="14"/>
      <c r="K235" s="34"/>
      <c r="L235" s="8"/>
      <c r="M235" s="8"/>
      <c r="N235" s="14"/>
      <c r="O235" s="52"/>
    </row>
    <row r="236" spans="1:15" ht="15" hidden="1">
      <c r="A236" s="15"/>
      <c r="B236" s="45"/>
      <c r="C236" s="34"/>
      <c r="D236" s="8"/>
      <c r="E236" s="14"/>
      <c r="F236" s="8"/>
      <c r="G236" s="34"/>
      <c r="H236" s="8"/>
      <c r="I236" s="8"/>
      <c r="J236" s="14"/>
      <c r="K236" s="34"/>
      <c r="L236" s="8"/>
      <c r="M236" s="8"/>
      <c r="N236" s="14"/>
      <c r="O236" s="52"/>
    </row>
    <row r="237" spans="1:15" ht="15" hidden="1">
      <c r="A237" s="15"/>
      <c r="B237" s="45"/>
      <c r="C237" s="34"/>
      <c r="D237" s="8"/>
      <c r="E237" s="14"/>
      <c r="F237" s="8"/>
      <c r="G237" s="34"/>
      <c r="H237" s="8"/>
      <c r="I237" s="8"/>
      <c r="J237" s="14"/>
      <c r="K237" s="34"/>
      <c r="L237" s="8"/>
      <c r="M237" s="8"/>
      <c r="N237" s="14"/>
      <c r="O237" s="52"/>
    </row>
    <row r="238" spans="1:15" ht="15" hidden="1">
      <c r="A238" s="15"/>
      <c r="B238" s="45"/>
      <c r="C238" s="35"/>
      <c r="D238" s="7"/>
      <c r="E238" s="16"/>
      <c r="F238" s="7"/>
      <c r="G238" s="35"/>
      <c r="H238" s="7"/>
      <c r="I238" s="7"/>
      <c r="J238" s="16"/>
      <c r="K238" s="35"/>
      <c r="L238" s="7"/>
      <c r="M238" s="7"/>
      <c r="N238" s="16"/>
      <c r="O238" s="52"/>
    </row>
    <row r="239" spans="1:15" ht="15" hidden="1">
      <c r="A239" s="17" t="s">
        <v>37</v>
      </c>
      <c r="B239" s="34"/>
      <c r="C239" s="34">
        <f aca="true" t="shared" si="33" ref="C239:N239">SUM(C234:C238)</f>
        <v>0</v>
      </c>
      <c r="D239" s="8">
        <f t="shared" si="33"/>
        <v>0</v>
      </c>
      <c r="E239" s="14">
        <f t="shared" si="33"/>
        <v>0</v>
      </c>
      <c r="F239" s="8">
        <f t="shared" si="33"/>
        <v>0</v>
      </c>
      <c r="G239" s="34">
        <f t="shared" si="33"/>
        <v>0</v>
      </c>
      <c r="H239" s="8">
        <f t="shared" si="33"/>
        <v>0</v>
      </c>
      <c r="I239" s="8">
        <f t="shared" si="33"/>
        <v>0</v>
      </c>
      <c r="J239" s="14">
        <f t="shared" si="33"/>
        <v>0</v>
      </c>
      <c r="K239" s="34">
        <f t="shared" si="33"/>
        <v>0</v>
      </c>
      <c r="L239" s="8">
        <f t="shared" si="33"/>
        <v>0</v>
      </c>
      <c r="M239" s="8">
        <f t="shared" si="33"/>
        <v>0</v>
      </c>
      <c r="N239" s="14">
        <f t="shared" si="33"/>
        <v>0</v>
      </c>
      <c r="O239" s="52"/>
    </row>
    <row r="240" spans="1:15" ht="6.75" customHeight="1" hidden="1">
      <c r="A240" s="19"/>
      <c r="B240" s="19"/>
      <c r="C240" s="19"/>
      <c r="D240" s="20"/>
      <c r="E240" s="21"/>
      <c r="F240" s="20"/>
      <c r="G240" s="19"/>
      <c r="H240" s="20"/>
      <c r="I240" s="20"/>
      <c r="J240" s="21"/>
      <c r="K240" s="19"/>
      <c r="L240" s="20"/>
      <c r="M240" s="20"/>
      <c r="N240" s="21"/>
      <c r="O240" s="52"/>
    </row>
    <row r="241" spans="1:15" ht="16.5" hidden="1" thickBot="1">
      <c r="A241" s="22" t="s">
        <v>47</v>
      </c>
      <c r="B241" s="47"/>
      <c r="C241" s="43">
        <f aca="true" t="shared" si="34" ref="C241:N241">C213+C218+C227+C232+C239</f>
        <v>0</v>
      </c>
      <c r="D241" s="41">
        <f t="shared" si="34"/>
        <v>0</v>
      </c>
      <c r="E241" s="44">
        <f t="shared" si="34"/>
        <v>0</v>
      </c>
      <c r="F241" s="41">
        <f t="shared" si="34"/>
        <v>0</v>
      </c>
      <c r="G241" s="43">
        <f t="shared" si="34"/>
        <v>0</v>
      </c>
      <c r="H241" s="41">
        <f t="shared" si="34"/>
        <v>0</v>
      </c>
      <c r="I241" s="41">
        <f t="shared" si="34"/>
        <v>0</v>
      </c>
      <c r="J241" s="44">
        <f t="shared" si="34"/>
        <v>0</v>
      </c>
      <c r="K241" s="43">
        <f t="shared" si="34"/>
        <v>0</v>
      </c>
      <c r="L241" s="41">
        <f t="shared" si="34"/>
        <v>0</v>
      </c>
      <c r="M241" s="41">
        <f t="shared" si="34"/>
        <v>0</v>
      </c>
      <c r="N241" s="44">
        <f t="shared" si="34"/>
        <v>0</v>
      </c>
      <c r="O241" s="54"/>
    </row>
    <row r="242" ht="9.75" customHeight="1" hidden="1"/>
    <row r="243" ht="15" hidden="1"/>
    <row r="244" spans="1:14" ht="4.5" customHeight="1">
      <c r="A244" s="56" t="s">
        <v>100</v>
      </c>
      <c r="B244" s="57"/>
      <c r="C244" s="58">
        <f>(C40+C81+C122+C162+C202)/5</f>
        <v>86.164</v>
      </c>
      <c r="D244" s="58">
        <f aca="true" t="shared" si="35" ref="D244:N244">(D40+D81+D122+D162+D202)/5</f>
        <v>87.648</v>
      </c>
      <c r="E244" s="58">
        <f t="shared" si="35"/>
        <v>366.27599999999995</v>
      </c>
      <c r="F244" s="58">
        <f t="shared" si="35"/>
        <v>2662.04</v>
      </c>
      <c r="G244" s="58">
        <f t="shared" si="35"/>
        <v>1.3980000000000001</v>
      </c>
      <c r="H244" s="58">
        <f t="shared" si="35"/>
        <v>65.17</v>
      </c>
      <c r="I244" s="58">
        <f t="shared" si="35"/>
        <v>754.21</v>
      </c>
      <c r="J244" s="58">
        <f t="shared" si="35"/>
        <v>11.084</v>
      </c>
      <c r="K244" s="58">
        <f t="shared" si="35"/>
        <v>1293.0639999999999</v>
      </c>
      <c r="L244" s="58">
        <f t="shared" si="35"/>
        <v>1222.2</v>
      </c>
      <c r="M244" s="58">
        <f t="shared" si="35"/>
        <v>272.84000000000003</v>
      </c>
      <c r="N244" s="58">
        <f t="shared" si="35"/>
        <v>13.565999999999999</v>
      </c>
    </row>
    <row r="245" spans="1:14" ht="4.5" customHeight="1">
      <c r="A245" s="56"/>
      <c r="B245" s="57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</row>
    <row r="246" spans="1:14" ht="15.75">
      <c r="A246" s="56" t="s">
        <v>188</v>
      </c>
      <c r="B246" s="57"/>
      <c r="C246" s="58">
        <f>(1нед!C243+2нед!C244)/2</f>
        <v>87.77799999999999</v>
      </c>
      <c r="D246" s="58">
        <f>(1нед!D243+2нед!D244)/2</f>
        <v>88.536</v>
      </c>
      <c r="E246" s="58">
        <f>(1нед!E243+2нед!E244)/2</f>
        <v>366.87199999999996</v>
      </c>
      <c r="F246" s="58">
        <f>(1нед!F243+2нед!F244)/2</f>
        <v>2675.87</v>
      </c>
      <c r="G246" s="58">
        <f>(1нед!G243+2нед!G244)/2</f>
        <v>1.33</v>
      </c>
      <c r="H246" s="58">
        <f>(1нед!H243+2нед!H244)/2</f>
        <v>63.807</v>
      </c>
      <c r="I246" s="58">
        <f>(1нед!I243+2нед!I244)/2</f>
        <v>750.0350000000001</v>
      </c>
      <c r="J246" s="58">
        <f>(1нед!J243+2нед!J244)/2</f>
        <v>10.734</v>
      </c>
      <c r="K246" s="58">
        <f>(1нед!K243+2нед!K244)/2</f>
        <v>1303.174</v>
      </c>
      <c r="L246" s="58">
        <f>(1нед!L243+2нед!L244)/2</f>
        <v>1194.0900000000001</v>
      </c>
      <c r="M246" s="58">
        <f>(1нед!M243+2нед!M244)/2</f>
        <v>278.83500000000004</v>
      </c>
      <c r="N246" s="58">
        <f>(1нед!N243+2нед!N244)/2</f>
        <v>13.381</v>
      </c>
    </row>
  </sheetData>
  <sheetProtection/>
  <mergeCells count="36">
    <mergeCell ref="F206:F207"/>
    <mergeCell ref="B206:B207"/>
    <mergeCell ref="A206:A207"/>
    <mergeCell ref="K206:N206"/>
    <mergeCell ref="G206:J206"/>
    <mergeCell ref="C206:E206"/>
    <mergeCell ref="A165:A166"/>
    <mergeCell ref="B165:B166"/>
    <mergeCell ref="C165:E165"/>
    <mergeCell ref="F165:F166"/>
    <mergeCell ref="G165:J165"/>
    <mergeCell ref="K165:N165"/>
    <mergeCell ref="A125:A126"/>
    <mergeCell ref="B125:B126"/>
    <mergeCell ref="C125:E125"/>
    <mergeCell ref="F125:F126"/>
    <mergeCell ref="G125:J125"/>
    <mergeCell ref="K125:N125"/>
    <mergeCell ref="A84:A85"/>
    <mergeCell ref="B84:B85"/>
    <mergeCell ref="C84:E84"/>
    <mergeCell ref="F84:F85"/>
    <mergeCell ref="G84:J84"/>
    <mergeCell ref="K84:N84"/>
    <mergeCell ref="A43:A44"/>
    <mergeCell ref="B43:B44"/>
    <mergeCell ref="C43:E43"/>
    <mergeCell ref="F43:F44"/>
    <mergeCell ref="G43:J43"/>
    <mergeCell ref="K43:N43"/>
    <mergeCell ref="A3:A4"/>
    <mergeCell ref="B3:B4"/>
    <mergeCell ref="C3:E3"/>
    <mergeCell ref="F3:F4"/>
    <mergeCell ref="G3:J3"/>
    <mergeCell ref="K3:N3"/>
  </mergeCells>
  <printOptions/>
  <pageMargins left="0.4330708661417323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5" sqref="D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16384"/>
    </sheetView>
  </sheetViews>
  <sheetFormatPr defaultColWidth="9.140625" defaultRowHeight="15"/>
  <sheetData>
    <row r="2" ht="12.75" customHeight="1"/>
    <row r="3" ht="15" customHeight="1"/>
    <row r="4" ht="23.25" customHeight="1"/>
  </sheetData>
  <sheetProtection/>
  <printOptions/>
  <pageMargins left="0.7086614173228347" right="0.19" top="0.29" bottom="0.2" header="0.31496062992125984" footer="0.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Admin</cp:lastModifiedBy>
  <cp:lastPrinted>2023-03-28T06:23:27Z</cp:lastPrinted>
  <dcterms:created xsi:type="dcterms:W3CDTF">2013-04-02T06:21:22Z</dcterms:created>
  <dcterms:modified xsi:type="dcterms:W3CDTF">2023-03-28T06:23:35Z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